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b\Dropbox (Personlig)\ÖD Riks\Årsmöten\2023\"/>
    </mc:Choice>
  </mc:AlternateContent>
  <xr:revisionPtr revIDLastSave="0" documentId="13_ncr:1_{42124D79-26CA-4A1A-BE48-F1B032F70C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till möte 2023" sheetId="6" r:id="rId1"/>
    <sheet name="Budget till möte 2018" sheetId="5" r:id="rId2"/>
    <sheet name="Budget till möte 2015" sheetId="4" r:id="rId3"/>
    <sheet name="Budget till möte 2014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6" l="1"/>
  <c r="D42" i="6"/>
  <c r="D16" i="6"/>
  <c r="B42" i="6"/>
  <c r="B16" i="6"/>
  <c r="F42" i="6"/>
  <c r="E42" i="6"/>
  <c r="C42" i="6"/>
  <c r="E16" i="6"/>
  <c r="C16" i="6"/>
  <c r="D44" i="6" l="1"/>
  <c r="F44" i="6"/>
  <c r="B44" i="6"/>
  <c r="E44" i="6"/>
  <c r="C44" i="6"/>
  <c r="B38" i="5"/>
  <c r="F16" i="5" l="1"/>
  <c r="E16" i="5"/>
  <c r="F42" i="5"/>
  <c r="E42" i="5"/>
  <c r="C42" i="5" l="1"/>
  <c r="C16" i="5"/>
  <c r="C44" i="5" l="1"/>
  <c r="B42" i="5"/>
  <c r="B16" i="5"/>
  <c r="D16" i="5"/>
  <c r="D42" i="5"/>
  <c r="B44" i="5" l="1"/>
  <c r="F44" i="5"/>
  <c r="D44" i="5"/>
  <c r="E44" i="5"/>
  <c r="C16" i="4"/>
  <c r="D16" i="4"/>
  <c r="E16" i="4"/>
  <c r="F16" i="4"/>
  <c r="B16" i="4"/>
  <c r="F42" i="4" l="1"/>
  <c r="F44" i="4" s="1"/>
  <c r="C42" i="4"/>
  <c r="E42" i="4" l="1"/>
  <c r="E44" i="4" s="1"/>
  <c r="D42" i="4"/>
  <c r="B42" i="4"/>
  <c r="B44" i="4" s="1"/>
  <c r="C44" i="4"/>
  <c r="C38" i="3"/>
  <c r="C35" i="3"/>
  <c r="C47" i="3" s="1"/>
  <c r="C11" i="3"/>
  <c r="C20" i="3"/>
  <c r="C21" i="3" s="1"/>
  <c r="F38" i="3"/>
  <c r="F47" i="3"/>
  <c r="F11" i="3"/>
  <c r="F21" i="3"/>
  <c r="F49" i="3" s="1"/>
  <c r="E38" i="3"/>
  <c r="E47" i="3"/>
  <c r="E11" i="3"/>
  <c r="E21" i="3"/>
  <c r="E49" i="3" s="1"/>
  <c r="D11" i="3"/>
  <c r="D21" i="3"/>
  <c r="B20" i="3"/>
  <c r="B47" i="3"/>
  <c r="B11" i="3"/>
  <c r="D38" i="3"/>
  <c r="D47" i="3"/>
  <c r="B21" i="3" l="1"/>
  <c r="B49" i="3" s="1"/>
  <c r="C49" i="3"/>
  <c r="D49" i="3"/>
  <c r="D44" i="4"/>
</calcChain>
</file>

<file path=xl/sharedStrings.xml><?xml version="1.0" encoding="utf-8"?>
<sst xmlns="http://schemas.openxmlformats.org/spreadsheetml/2006/main" count="194" uniqueCount="74">
  <si>
    <t>Intäkter</t>
  </si>
  <si>
    <t>medlavgifter</t>
  </si>
  <si>
    <t>riksmöte, avgifter</t>
  </si>
  <si>
    <t>gåvor 90-kontot</t>
  </si>
  <si>
    <t>S-holm</t>
  </si>
  <si>
    <t>V-ås</t>
  </si>
  <si>
    <t>V-ö</t>
  </si>
  <si>
    <t>riks</t>
  </si>
  <si>
    <t>bidrag fonder</t>
  </si>
  <si>
    <t>ränteintäkt, fondvinst</t>
  </si>
  <si>
    <t>övrigt</t>
  </si>
  <si>
    <t>summa intäkter</t>
  </si>
  <si>
    <t>Kostnader</t>
  </si>
  <si>
    <t>postgiro,bank</t>
  </si>
  <si>
    <t>kontorsmaterial</t>
  </si>
  <si>
    <t>porto</t>
  </si>
  <si>
    <t>styrelsemöten</t>
  </si>
  <si>
    <t>reskostnader</t>
  </si>
  <si>
    <t>reseersättnig</t>
  </si>
  <si>
    <t>riksårsmöte</t>
  </si>
  <si>
    <t>SFI, organisationskostnad</t>
  </si>
  <si>
    <t>hemsida</t>
  </si>
  <si>
    <t>Tidning</t>
  </si>
  <si>
    <t>Information</t>
  </si>
  <si>
    <t>revision</t>
  </si>
  <si>
    <t>90-konto ut</t>
  </si>
  <si>
    <t>Stockholm</t>
  </si>
  <si>
    <t>Västerås</t>
  </si>
  <si>
    <t>Växjö</t>
  </si>
  <si>
    <t>övriga förvaltn.kostn</t>
  </si>
  <si>
    <t>summa kostnader</t>
  </si>
  <si>
    <t>Resultat</t>
  </si>
  <si>
    <r>
      <t xml:space="preserve">kurser, </t>
    </r>
    <r>
      <rPr>
        <sz val="18"/>
        <color indexed="56"/>
        <rFont val="Arial"/>
        <family val="2"/>
      </rPr>
      <t>retreater, konferenser</t>
    </r>
  </si>
  <si>
    <t>kurser, retreat, konferenser</t>
  </si>
  <si>
    <t>gåvor speciella, jubileum</t>
  </si>
  <si>
    <t>Jubileum</t>
  </si>
  <si>
    <t>Bilaga 2: Budgetförslag</t>
  </si>
  <si>
    <t>Utfall        2012-12-31</t>
  </si>
  <si>
    <t>övrigt, 90kontot, tidning</t>
  </si>
  <si>
    <t>Budget 
2014</t>
  </si>
  <si>
    <t xml:space="preserve"> Utfall 2012-12-31</t>
  </si>
  <si>
    <t>Reviderad Budget 
2014</t>
  </si>
  <si>
    <t>Budget 
2015</t>
  </si>
  <si>
    <t>Utfall       2013-12-31</t>
  </si>
  <si>
    <t>Utfall 2012, 2013 Budget 2014 / 2015</t>
  </si>
  <si>
    <t>Budget 2015</t>
  </si>
  <si>
    <t>Budget 
2016</t>
  </si>
  <si>
    <t>medlemsavgifter</t>
  </si>
  <si>
    <t xml:space="preserve"> Utfall     2014-12-31</t>
  </si>
  <si>
    <t>Riksårsmöte 20160417</t>
  </si>
  <si>
    <t>Utfall 2014, 2015 Budget 2016 / 2017</t>
  </si>
  <si>
    <t>Utfall        2014-12-31</t>
  </si>
  <si>
    <t>Utfall       2015-12-31</t>
  </si>
  <si>
    <t>Reviderad Budget 
2016</t>
  </si>
  <si>
    <t>Budget 
2017</t>
  </si>
  <si>
    <t>Övrigt Porto (ej tidning)</t>
  </si>
  <si>
    <t xml:space="preserve"> Utfall     2015-12-31</t>
  </si>
  <si>
    <t>Porton tidning</t>
  </si>
  <si>
    <t>-</t>
  </si>
  <si>
    <t>hemsida, programlicenser</t>
  </si>
  <si>
    <t>Utfall 2017</t>
  </si>
  <si>
    <t>Budget 
2019</t>
  </si>
  <si>
    <t>Riksårsmöte 20190427</t>
  </si>
  <si>
    <t>Utfall 2017, 2018 Budget 2019 / 2020</t>
  </si>
  <si>
    <t>Utfall 2018</t>
  </si>
  <si>
    <t>Reviderad Budget 
2019</t>
  </si>
  <si>
    <t>Budget 
2020</t>
  </si>
  <si>
    <t>Utfall 2020</t>
  </si>
  <si>
    <t>Utfall 2021</t>
  </si>
  <si>
    <t>Budget 
2022</t>
  </si>
  <si>
    <t>Reviderad Budget 
2022</t>
  </si>
  <si>
    <t>Budget 
2023</t>
  </si>
  <si>
    <t xml:space="preserve">Riksårsmöte 2022 </t>
  </si>
  <si>
    <t>Utfall 2020, 2021 Budget 2022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</si>
</sst>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1" x14ac:knownFonts="1">
    <font>
      <sz val="10"/>
      <name val="Arial"/>
    </font>
    <font>
      <sz val="18"/>
      <color indexed="56"/>
      <name val="Arial"/>
      <family val="2"/>
    </font>
    <font>
      <sz val="12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22"/>
      <color theme="3" tint="-0.499984740745262"/>
      <name val="Arial"/>
      <family val="2"/>
    </font>
    <font>
      <b/>
      <sz val="18"/>
      <color theme="3" tint="-0.499984740745262"/>
      <name val="Arial"/>
      <family val="2"/>
    </font>
    <font>
      <sz val="1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i/>
      <sz val="1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3" xfId="0" applyFont="1" applyBorder="1"/>
    <xf numFmtId="0" fontId="7" fillId="0" borderId="0" xfId="0" applyFont="1"/>
    <xf numFmtId="0" fontId="6" fillId="0" borderId="4" xfId="0" applyFont="1" applyBorder="1"/>
    <xf numFmtId="0" fontId="5" fillId="0" borderId="4" xfId="0" applyFont="1" applyBorder="1"/>
    <xf numFmtId="0" fontId="8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/>
    <xf numFmtId="0" fontId="5" fillId="2" borderId="6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9" fillId="0" borderId="0" xfId="0" applyFont="1"/>
    <xf numFmtId="1" fontId="9" fillId="0" borderId="0" xfId="0" applyNumberFormat="1" applyFont="1"/>
    <xf numFmtId="1" fontId="3" fillId="0" borderId="0" xfId="0" applyNumberFormat="1" applyFont="1"/>
    <xf numFmtId="1" fontId="5" fillId="2" borderId="7" xfId="0" applyNumberFormat="1" applyFont="1" applyFill="1" applyBorder="1" applyAlignment="1">
      <alignment horizontal="center" wrapText="1"/>
    </xf>
    <xf numFmtId="1" fontId="6" fillId="0" borderId="4" xfId="0" applyNumberFormat="1" applyFont="1" applyBorder="1"/>
    <xf numFmtId="1" fontId="5" fillId="0" borderId="4" xfId="0" applyNumberFormat="1" applyFont="1" applyBorder="1"/>
    <xf numFmtId="1" fontId="5" fillId="0" borderId="5" xfId="0" applyNumberFormat="1" applyFont="1" applyBorder="1"/>
    <xf numFmtId="1" fontId="2" fillId="0" borderId="0" xfId="0" applyNumberFormat="1" applyFont="1"/>
    <xf numFmtId="1" fontId="6" fillId="3" borderId="3" xfId="0" applyNumberFormat="1" applyFont="1" applyFill="1" applyBorder="1"/>
    <xf numFmtId="1" fontId="6" fillId="3" borderId="4" xfId="0" applyNumberFormat="1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5" fillId="3" borderId="4" xfId="0" applyFont="1" applyFill="1" applyBorder="1"/>
    <xf numFmtId="0" fontId="5" fillId="2" borderId="8" xfId="0" applyFont="1" applyFill="1" applyBorder="1" applyAlignment="1">
      <alignment horizontal="center" wrapText="1"/>
    </xf>
    <xf numFmtId="1" fontId="5" fillId="2" borderId="9" xfId="0" applyNumberFormat="1" applyFont="1" applyFill="1" applyBorder="1" applyAlignment="1">
      <alignment horizontal="center" wrapText="1"/>
    </xf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Border="1"/>
    <xf numFmtId="164" fontId="6" fillId="3" borderId="3" xfId="1" applyNumberFormat="1" applyFont="1" applyFill="1" applyBorder="1"/>
    <xf numFmtId="164" fontId="6" fillId="0" borderId="13" xfId="1" applyNumberFormat="1" applyFont="1" applyBorder="1"/>
    <xf numFmtId="164" fontId="6" fillId="0" borderId="12" xfId="1" applyNumberFormat="1" applyFont="1" applyBorder="1"/>
    <xf numFmtId="164" fontId="6" fillId="3" borderId="4" xfId="1" applyNumberFormat="1" applyFont="1" applyFill="1" applyBorder="1"/>
    <xf numFmtId="164" fontId="6" fillId="0" borderId="11" xfId="1" applyNumberFormat="1" applyFont="1" applyBorder="1"/>
    <xf numFmtId="164" fontId="6" fillId="0" borderId="4" xfId="1" applyNumberFormat="1" applyFont="1" applyBorder="1"/>
    <xf numFmtId="164" fontId="5" fillId="0" borderId="4" xfId="1" applyNumberFormat="1" applyFont="1" applyBorder="1"/>
    <xf numFmtId="164" fontId="6" fillId="3" borderId="14" xfId="1" applyNumberFormat="1" applyFont="1" applyFill="1" applyBorder="1"/>
    <xf numFmtId="164" fontId="6" fillId="3" borderId="11" xfId="1" applyNumberFormat="1" applyFont="1" applyFill="1" applyBorder="1"/>
    <xf numFmtId="0" fontId="5" fillId="2" borderId="1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6" fillId="0" borderId="17" xfId="0" applyFont="1" applyBorder="1"/>
    <xf numFmtId="164" fontId="6" fillId="0" borderId="3" xfId="1" applyNumberFormat="1" applyFont="1" applyBorder="1"/>
    <xf numFmtId="164" fontId="5" fillId="3" borderId="4" xfId="1" applyNumberFormat="1" applyFont="1" applyFill="1" applyBorder="1"/>
    <xf numFmtId="164" fontId="6" fillId="0" borderId="0" xfId="1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A271C-ECBA-4B79-85FD-715A500E0F76}">
  <sheetPr>
    <pageSetUpPr fitToPage="1"/>
  </sheetPr>
  <dimension ref="A1:H45"/>
  <sheetViews>
    <sheetView tabSelected="1" zoomScale="75" zoomScaleNormal="75" workbookViewId="0">
      <selection activeCell="G14" sqref="G14"/>
    </sheetView>
  </sheetViews>
  <sheetFormatPr defaultColWidth="19.44140625" defaultRowHeight="13.2" x14ac:dyDescent="0.25"/>
  <cols>
    <col min="1" max="1" width="45.6640625" style="2" customWidth="1"/>
    <col min="2" max="2" width="25.77734375" style="2" bestFit="1" customWidth="1"/>
    <col min="3" max="3" width="20.88671875" style="2" bestFit="1" customWidth="1"/>
    <col min="4" max="4" width="25.77734375" style="2" bestFit="1" customWidth="1"/>
    <col min="5" max="6" width="20.88671875" style="2" customWidth="1"/>
    <col min="8" max="16384" width="19.44140625" style="2"/>
  </cols>
  <sheetData>
    <row r="1" spans="1:8" ht="33" customHeight="1" x14ac:dyDescent="0.35">
      <c r="A1" s="7" t="s">
        <v>72</v>
      </c>
      <c r="B1" s="16"/>
      <c r="C1" s="16"/>
    </row>
    <row r="2" spans="1:8" ht="32.25" customHeight="1" x14ac:dyDescent="0.3">
      <c r="A2" s="7" t="s">
        <v>36</v>
      </c>
    </row>
    <row r="4" spans="1:8" ht="31.5" customHeight="1" x14ac:dyDescent="0.5">
      <c r="A4" s="3" t="s">
        <v>73</v>
      </c>
    </row>
    <row r="6" spans="1:8" ht="13.8" thickBot="1" x14ac:dyDescent="0.3"/>
    <row r="7" spans="1:8" ht="69" thickBot="1" x14ac:dyDescent="0.45">
      <c r="A7" s="4" t="s">
        <v>0</v>
      </c>
      <c r="B7" s="44" t="s">
        <v>67</v>
      </c>
      <c r="C7" s="44" t="s">
        <v>68</v>
      </c>
      <c r="D7" s="5" t="s">
        <v>69</v>
      </c>
      <c r="E7" s="5" t="s">
        <v>70</v>
      </c>
      <c r="F7" s="5" t="s">
        <v>71</v>
      </c>
    </row>
    <row r="8" spans="1:8" ht="22.8" x14ac:dyDescent="0.4">
      <c r="A8" s="6" t="s">
        <v>47</v>
      </c>
      <c r="B8" s="42">
        <v>2650</v>
      </c>
      <c r="C8" s="42">
        <v>3900</v>
      </c>
      <c r="D8" s="37">
        <v>3000</v>
      </c>
      <c r="E8" s="36">
        <v>3000</v>
      </c>
      <c r="F8" s="36">
        <v>3000</v>
      </c>
      <c r="H8" s="1"/>
    </row>
    <row r="9" spans="1:8" ht="22.8" x14ac:dyDescent="0.4">
      <c r="A9" s="8" t="s">
        <v>2</v>
      </c>
      <c r="B9" s="43">
        <v>0</v>
      </c>
      <c r="C9" s="43">
        <v>0</v>
      </c>
      <c r="D9" s="40">
        <v>1000</v>
      </c>
      <c r="E9" s="39">
        <v>1000</v>
      </c>
      <c r="F9" s="39">
        <v>500</v>
      </c>
      <c r="H9" s="1"/>
    </row>
    <row r="10" spans="1:8" ht="22.8" x14ac:dyDescent="0.4">
      <c r="A10" s="8" t="s">
        <v>32</v>
      </c>
      <c r="B10" s="43">
        <v>0</v>
      </c>
      <c r="C10" s="43">
        <v>0</v>
      </c>
      <c r="D10" s="40">
        <v>1000</v>
      </c>
      <c r="E10" s="39">
        <v>1000</v>
      </c>
      <c r="F10" s="39">
        <v>1000</v>
      </c>
      <c r="H10" s="1"/>
    </row>
    <row r="11" spans="1:8" ht="22.8" x14ac:dyDescent="0.4">
      <c r="A11" s="8" t="s">
        <v>3</v>
      </c>
      <c r="B11" s="39">
        <v>15958</v>
      </c>
      <c r="C11" s="39">
        <v>390984</v>
      </c>
      <c r="D11" s="40">
        <v>17000</v>
      </c>
      <c r="E11" s="39">
        <v>320000</v>
      </c>
      <c r="F11" s="39">
        <v>17000</v>
      </c>
      <c r="H11" s="1"/>
    </row>
    <row r="12" spans="1:8" ht="22.8" x14ac:dyDescent="0.4">
      <c r="A12" s="8" t="s">
        <v>8</v>
      </c>
      <c r="B12" s="43">
        <v>0</v>
      </c>
      <c r="C12" s="43">
        <v>0</v>
      </c>
      <c r="D12" s="40">
        <v>5000</v>
      </c>
      <c r="E12" s="39">
        <v>3000</v>
      </c>
      <c r="F12" s="39">
        <v>3000</v>
      </c>
      <c r="H12" s="1"/>
    </row>
    <row r="13" spans="1:8" ht="22.8" x14ac:dyDescent="0.4">
      <c r="A13" s="8" t="s">
        <v>34</v>
      </c>
      <c r="B13" s="43">
        <v>0</v>
      </c>
      <c r="C13" s="43">
        <v>0</v>
      </c>
      <c r="D13" s="40">
        <v>0</v>
      </c>
      <c r="E13" s="39">
        <v>0</v>
      </c>
      <c r="F13" s="39">
        <v>0</v>
      </c>
      <c r="H13" s="1"/>
    </row>
    <row r="14" spans="1:8" ht="22.8" x14ac:dyDescent="0.4">
      <c r="A14" s="8" t="s">
        <v>9</v>
      </c>
      <c r="B14" s="43">
        <v>0</v>
      </c>
      <c r="C14" s="43">
        <v>0</v>
      </c>
      <c r="D14" s="40">
        <v>500</v>
      </c>
      <c r="E14" s="39">
        <v>0</v>
      </c>
      <c r="F14" s="39">
        <v>15000</v>
      </c>
      <c r="H14" s="1"/>
    </row>
    <row r="15" spans="1:8" ht="22.8" x14ac:dyDescent="0.4">
      <c r="A15" s="8" t="s">
        <v>38</v>
      </c>
      <c r="B15" s="43">
        <v>24800</v>
      </c>
      <c r="C15" s="43">
        <v>0</v>
      </c>
      <c r="D15" s="40">
        <v>0</v>
      </c>
      <c r="E15" s="39">
        <v>0</v>
      </c>
      <c r="F15" s="39">
        <v>0</v>
      </c>
      <c r="H15" s="1"/>
    </row>
    <row r="16" spans="1:8" ht="22.8" x14ac:dyDescent="0.4">
      <c r="A16" s="9" t="s">
        <v>11</v>
      </c>
      <c r="B16" s="41">
        <f>SUM(B8:B15)</f>
        <v>43408</v>
      </c>
      <c r="C16" s="41">
        <f>SUM(C8:C15)</f>
        <v>394884</v>
      </c>
      <c r="D16" s="41">
        <f>SUM(D8:D15)</f>
        <v>27500</v>
      </c>
      <c r="E16" s="41">
        <f>SUM(E8:E15)</f>
        <v>328000</v>
      </c>
      <c r="F16" s="41">
        <f>SUM(F8:F15)</f>
        <v>39500</v>
      </c>
      <c r="H16" s="1"/>
    </row>
    <row r="17" spans="1:8" ht="23.4" thickBot="1" x14ac:dyDescent="0.45">
      <c r="A17" s="11"/>
      <c r="B17" s="31"/>
      <c r="C17" s="31"/>
      <c r="D17" s="47"/>
      <c r="E17" s="47"/>
      <c r="F17" s="47"/>
      <c r="H17" s="1"/>
    </row>
    <row r="18" spans="1:8" ht="69" thickBot="1" x14ac:dyDescent="0.45">
      <c r="A18" s="13" t="s">
        <v>12</v>
      </c>
      <c r="B18" s="45" t="s">
        <v>67</v>
      </c>
      <c r="C18" s="45" t="s">
        <v>68</v>
      </c>
      <c r="D18" s="46" t="s">
        <v>69</v>
      </c>
      <c r="E18" s="46" t="s">
        <v>70</v>
      </c>
      <c r="F18" s="46" t="s">
        <v>71</v>
      </c>
      <c r="H18" s="1"/>
    </row>
    <row r="19" spans="1:8" ht="20.100000000000001" customHeight="1" x14ac:dyDescent="0.4">
      <c r="A19" s="6" t="s">
        <v>13</v>
      </c>
      <c r="B19" s="48">
        <v>1603</v>
      </c>
      <c r="C19" s="48">
        <v>1814</v>
      </c>
      <c r="D19" s="35">
        <v>1600</v>
      </c>
      <c r="E19" s="48">
        <v>1600</v>
      </c>
      <c r="F19" s="48">
        <v>1800</v>
      </c>
      <c r="H19" s="7"/>
    </row>
    <row r="20" spans="1:8" ht="20.100000000000001" customHeight="1" x14ac:dyDescent="0.4">
      <c r="A20" s="8" t="s">
        <v>14</v>
      </c>
      <c r="B20" s="40">
        <v>1487</v>
      </c>
      <c r="C20" s="40">
        <v>0</v>
      </c>
      <c r="D20" s="38">
        <v>500</v>
      </c>
      <c r="E20" s="40">
        <v>1000</v>
      </c>
      <c r="F20" s="40">
        <v>1000</v>
      </c>
    </row>
    <row r="21" spans="1:8" ht="20.100000000000001" customHeight="1" x14ac:dyDescent="0.4">
      <c r="A21" s="8" t="s">
        <v>55</v>
      </c>
      <c r="B21" s="40">
        <v>0</v>
      </c>
      <c r="C21" s="40">
        <v>0</v>
      </c>
      <c r="D21" s="38">
        <v>100</v>
      </c>
      <c r="E21" s="40">
        <v>300</v>
      </c>
      <c r="F21" s="40">
        <v>300</v>
      </c>
    </row>
    <row r="22" spans="1:8" ht="20.100000000000001" customHeight="1" x14ac:dyDescent="0.4">
      <c r="A22" s="8" t="s">
        <v>33</v>
      </c>
      <c r="B22" s="40">
        <v>1178</v>
      </c>
      <c r="C22" s="40">
        <v>0</v>
      </c>
      <c r="D22" s="38">
        <v>3000</v>
      </c>
      <c r="E22" s="40">
        <v>3000</v>
      </c>
      <c r="F22" s="40">
        <v>3000</v>
      </c>
    </row>
    <row r="23" spans="1:8" ht="20.100000000000001" customHeight="1" x14ac:dyDescent="0.4">
      <c r="A23" s="8" t="s">
        <v>16</v>
      </c>
      <c r="B23" s="40">
        <v>0</v>
      </c>
      <c r="C23" s="40">
        <v>0</v>
      </c>
      <c r="D23" s="38">
        <v>2000</v>
      </c>
      <c r="E23" s="40">
        <v>0</v>
      </c>
      <c r="F23" s="40">
        <v>0</v>
      </c>
    </row>
    <row r="24" spans="1:8" ht="20.100000000000001" hidden="1" customHeight="1" x14ac:dyDescent="0.4">
      <c r="A24" s="10" t="s">
        <v>17</v>
      </c>
      <c r="B24" s="40"/>
      <c r="C24" s="40"/>
      <c r="D24" s="38"/>
      <c r="E24" s="40"/>
      <c r="F24" s="40"/>
    </row>
    <row r="25" spans="1:8" ht="20.100000000000001" hidden="1" customHeight="1" x14ac:dyDescent="0.4">
      <c r="A25" s="10" t="s">
        <v>18</v>
      </c>
      <c r="B25" s="40"/>
      <c r="C25" s="40"/>
      <c r="D25" s="38"/>
      <c r="E25" s="40"/>
      <c r="F25" s="40"/>
    </row>
    <row r="26" spans="1:8" ht="20.100000000000001" hidden="1" customHeight="1" x14ac:dyDescent="0.4">
      <c r="A26" s="10" t="s">
        <v>16</v>
      </c>
      <c r="B26" s="40"/>
      <c r="C26" s="40"/>
      <c r="D26" s="38"/>
      <c r="E26" s="40"/>
      <c r="F26" s="40"/>
    </row>
    <row r="27" spans="1:8" ht="20.100000000000001" customHeight="1" x14ac:dyDescent="0.4">
      <c r="A27" s="8" t="s">
        <v>19</v>
      </c>
      <c r="B27" s="40">
        <v>0</v>
      </c>
      <c r="C27" s="40">
        <v>231</v>
      </c>
      <c r="D27" s="38">
        <v>5000</v>
      </c>
      <c r="E27" s="40">
        <v>500</v>
      </c>
      <c r="F27" s="40">
        <v>500</v>
      </c>
    </row>
    <row r="28" spans="1:8" ht="20.100000000000001" customHeight="1" x14ac:dyDescent="0.4">
      <c r="A28" s="8" t="s">
        <v>20</v>
      </c>
      <c r="B28" s="40">
        <v>5000</v>
      </c>
      <c r="C28" s="40">
        <v>5000</v>
      </c>
      <c r="D28" s="38">
        <v>5000</v>
      </c>
      <c r="E28" s="40">
        <v>6250</v>
      </c>
      <c r="F28" s="40">
        <v>6250</v>
      </c>
    </row>
    <row r="29" spans="1:8" ht="20.100000000000001" customHeight="1" x14ac:dyDescent="0.4">
      <c r="A29" s="8" t="s">
        <v>59</v>
      </c>
      <c r="B29" s="40">
        <v>3052</v>
      </c>
      <c r="C29" s="40">
        <v>1477</v>
      </c>
      <c r="D29" s="38">
        <v>2500</v>
      </c>
      <c r="E29" s="40">
        <v>2300</v>
      </c>
      <c r="F29" s="40">
        <v>2300</v>
      </c>
    </row>
    <row r="30" spans="1:8" ht="20.100000000000001" customHeight="1" x14ac:dyDescent="0.4">
      <c r="A30" s="8" t="s">
        <v>22</v>
      </c>
      <c r="B30" s="40">
        <v>8374</v>
      </c>
      <c r="C30" s="40">
        <v>13612</v>
      </c>
      <c r="D30" s="38">
        <v>16500</v>
      </c>
      <c r="E30" s="40">
        <v>16000</v>
      </c>
      <c r="F30" s="40">
        <v>35000</v>
      </c>
    </row>
    <row r="31" spans="1:8" ht="20.100000000000001" customHeight="1" x14ac:dyDescent="0.4">
      <c r="A31" s="8" t="s">
        <v>57</v>
      </c>
      <c r="B31" s="40">
        <v>13260</v>
      </c>
      <c r="C31" s="40">
        <v>13385</v>
      </c>
      <c r="D31" s="38">
        <v>14000</v>
      </c>
      <c r="E31" s="40">
        <v>16000</v>
      </c>
      <c r="F31" s="40">
        <v>13000</v>
      </c>
    </row>
    <row r="32" spans="1:8" ht="20.100000000000001" customHeight="1" x14ac:dyDescent="0.4">
      <c r="A32" s="8" t="s">
        <v>23</v>
      </c>
      <c r="B32" s="40">
        <v>0</v>
      </c>
      <c r="C32" s="40">
        <v>0</v>
      </c>
      <c r="D32" s="38">
        <v>1000</v>
      </c>
      <c r="E32" s="40">
        <v>1000</v>
      </c>
      <c r="F32" s="40">
        <v>1000</v>
      </c>
    </row>
    <row r="33" spans="1:6" ht="20.100000000000001" customHeight="1" x14ac:dyDescent="0.4">
      <c r="A33" s="8" t="s">
        <v>24</v>
      </c>
      <c r="B33" s="40">
        <v>9375</v>
      </c>
      <c r="C33" s="40">
        <v>8125</v>
      </c>
      <c r="D33" s="38">
        <v>8125</v>
      </c>
      <c r="E33" s="40">
        <v>8125</v>
      </c>
      <c r="F33" s="40">
        <v>8125</v>
      </c>
    </row>
    <row r="34" spans="1:6" ht="20.100000000000001" hidden="1" customHeight="1" x14ac:dyDescent="0.4">
      <c r="A34" s="10" t="s">
        <v>26</v>
      </c>
      <c r="B34" s="40"/>
      <c r="C34" s="40"/>
      <c r="D34" s="38"/>
      <c r="E34" s="40"/>
      <c r="F34" s="40"/>
    </row>
    <row r="35" spans="1:6" ht="20.100000000000001" hidden="1" customHeight="1" x14ac:dyDescent="0.4">
      <c r="A35" s="10" t="s">
        <v>27</v>
      </c>
      <c r="B35" s="40"/>
      <c r="C35" s="40"/>
      <c r="D35" s="38"/>
      <c r="E35" s="40"/>
      <c r="F35" s="40"/>
    </row>
    <row r="36" spans="1:6" ht="20.100000000000001" hidden="1" customHeight="1" x14ac:dyDescent="0.4">
      <c r="A36" s="10" t="s">
        <v>28</v>
      </c>
      <c r="B36" s="40"/>
      <c r="C36" s="40"/>
      <c r="D36" s="38"/>
      <c r="E36" s="40"/>
      <c r="F36" s="40"/>
    </row>
    <row r="37" spans="1:6" ht="20.100000000000001" hidden="1" customHeight="1" x14ac:dyDescent="0.4">
      <c r="A37" s="8"/>
      <c r="B37" s="40"/>
      <c r="C37" s="40"/>
      <c r="D37" s="38"/>
      <c r="E37" s="40"/>
      <c r="F37" s="40"/>
    </row>
    <row r="38" spans="1:6" ht="20.100000000000001" customHeight="1" x14ac:dyDescent="0.4">
      <c r="A38" s="8" t="s">
        <v>10</v>
      </c>
      <c r="B38" s="40">
        <v>11100</v>
      </c>
      <c r="C38" s="40">
        <v>0</v>
      </c>
      <c r="D38" s="38">
        <v>500</v>
      </c>
      <c r="E38" s="40">
        <v>1000</v>
      </c>
      <c r="F38" s="40">
        <v>1000</v>
      </c>
    </row>
    <row r="39" spans="1:6" ht="20.100000000000001" hidden="1" customHeight="1" x14ac:dyDescent="0.4">
      <c r="A39" s="10" t="s">
        <v>29</v>
      </c>
      <c r="B39" s="40"/>
      <c r="C39" s="40"/>
      <c r="D39" s="38"/>
      <c r="E39" s="40"/>
      <c r="F39" s="38"/>
    </row>
    <row r="40" spans="1:6" ht="20.100000000000001" hidden="1" customHeight="1" x14ac:dyDescent="0.4">
      <c r="A40" s="10" t="s">
        <v>10</v>
      </c>
      <c r="B40" s="40"/>
      <c r="C40" s="40"/>
      <c r="D40" s="38"/>
      <c r="E40" s="40"/>
      <c r="F40" s="38"/>
    </row>
    <row r="41" spans="1:6" ht="20.100000000000001" customHeight="1" x14ac:dyDescent="0.4">
      <c r="A41" s="10"/>
      <c r="B41" s="40"/>
      <c r="C41" s="40"/>
      <c r="D41" s="38"/>
      <c r="E41" s="40"/>
      <c r="F41" s="38"/>
    </row>
    <row r="42" spans="1:6" ht="20.100000000000001" customHeight="1" x14ac:dyDescent="0.4">
      <c r="A42" s="9" t="s">
        <v>30</v>
      </c>
      <c r="B42" s="41">
        <f>SUM(B19:B38)</f>
        <v>54429</v>
      </c>
      <c r="C42" s="41">
        <f>SUM(C19:C38)</f>
        <v>43644</v>
      </c>
      <c r="D42" s="49">
        <f>SUM(D19:D41)</f>
        <v>59825</v>
      </c>
      <c r="E42" s="41">
        <f>SUM(E19:E38)</f>
        <v>57075</v>
      </c>
      <c r="F42" s="49">
        <f>SUM(F19:F41)</f>
        <v>73275</v>
      </c>
    </row>
    <row r="43" spans="1:6" ht="20.100000000000001" customHeight="1" x14ac:dyDescent="0.4">
      <c r="A43" s="8"/>
      <c r="B43" s="40"/>
      <c r="C43" s="40"/>
      <c r="D43" s="40"/>
      <c r="E43" s="40"/>
      <c r="F43" s="40"/>
    </row>
    <row r="44" spans="1:6" ht="20.100000000000001" customHeight="1" x14ac:dyDescent="0.4">
      <c r="A44" s="14" t="s">
        <v>31</v>
      </c>
      <c r="B44" s="50">
        <f>B16-B42</f>
        <v>-11021</v>
      </c>
      <c r="C44" s="50">
        <f>C16-C42</f>
        <v>351240</v>
      </c>
      <c r="D44" s="50">
        <f t="shared" ref="D44:F44" si="0">D16-D42</f>
        <v>-32325</v>
      </c>
      <c r="E44" s="50">
        <f>E16-E42</f>
        <v>270925</v>
      </c>
      <c r="F44" s="50">
        <f t="shared" si="0"/>
        <v>-33775</v>
      </c>
    </row>
    <row r="45" spans="1:6" ht="15" x14ac:dyDescent="0.25">
      <c r="A45" s="1"/>
      <c r="B45" s="1"/>
      <c r="C45" s="1"/>
      <c r="D45" s="1"/>
      <c r="E45" s="1"/>
      <c r="F45" s="1"/>
    </row>
  </sheetData>
  <pageMargins left="0.7" right="0.7" top="0.75" bottom="0.75" header="0.3" footer="0.3"/>
  <pageSetup paperSize="9" scale="6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zoomScale="75" zoomScaleNormal="75" workbookViewId="0">
      <selection activeCell="G38" sqref="G38"/>
    </sheetView>
  </sheetViews>
  <sheetFormatPr defaultColWidth="19.44140625" defaultRowHeight="13.2" x14ac:dyDescent="0.25"/>
  <cols>
    <col min="1" max="1" width="45.6640625" style="2" customWidth="1"/>
    <col min="2" max="2" width="19.33203125" style="2" bestFit="1" customWidth="1"/>
    <col min="3" max="3" width="19.33203125" style="2" customWidth="1"/>
    <col min="4" max="4" width="18.88671875" style="2" bestFit="1" customWidth="1"/>
    <col min="5" max="6" width="20.88671875" style="2" customWidth="1"/>
    <col min="8" max="16384" width="19.44140625" style="2"/>
  </cols>
  <sheetData>
    <row r="1" spans="1:8" ht="33" customHeight="1" x14ac:dyDescent="0.35">
      <c r="A1" s="7" t="s">
        <v>62</v>
      </c>
      <c r="B1" s="16"/>
      <c r="C1" s="16"/>
    </row>
    <row r="2" spans="1:8" ht="32.25" customHeight="1" x14ac:dyDescent="0.3">
      <c r="A2" s="7" t="s">
        <v>36</v>
      </c>
    </row>
    <row r="4" spans="1:8" ht="31.5" customHeight="1" x14ac:dyDescent="0.5">
      <c r="A4" s="3" t="s">
        <v>63</v>
      </c>
    </row>
    <row r="6" spans="1:8" ht="13.8" thickBot="1" x14ac:dyDescent="0.3"/>
    <row r="7" spans="1:8" ht="69" thickBot="1" x14ac:dyDescent="0.45">
      <c r="A7" s="4" t="s">
        <v>0</v>
      </c>
      <c r="B7" s="5" t="s">
        <v>60</v>
      </c>
      <c r="C7" s="44" t="s">
        <v>64</v>
      </c>
      <c r="D7" s="5" t="s">
        <v>61</v>
      </c>
      <c r="E7" s="5" t="s">
        <v>65</v>
      </c>
      <c r="F7" s="5" t="s">
        <v>66</v>
      </c>
    </row>
    <row r="8" spans="1:8" ht="22.8" x14ac:dyDescent="0.4">
      <c r="A8" s="6" t="s">
        <v>47</v>
      </c>
      <c r="B8" s="35">
        <v>4088</v>
      </c>
      <c r="C8" s="42">
        <v>2200</v>
      </c>
      <c r="D8" s="35">
        <v>4000</v>
      </c>
      <c r="E8" s="36">
        <v>4000</v>
      </c>
      <c r="F8" s="37">
        <v>3000</v>
      </c>
      <c r="H8" s="1"/>
    </row>
    <row r="9" spans="1:8" ht="22.8" x14ac:dyDescent="0.4">
      <c r="A9" s="8" t="s">
        <v>2</v>
      </c>
      <c r="B9" s="38">
        <v>0</v>
      </c>
      <c r="C9" s="43">
        <v>0</v>
      </c>
      <c r="D9" s="38">
        <v>2000</v>
      </c>
      <c r="E9" s="39">
        <v>1000</v>
      </c>
      <c r="F9" s="40">
        <v>1000</v>
      </c>
      <c r="H9" s="1"/>
    </row>
    <row r="10" spans="1:8" ht="22.8" x14ac:dyDescent="0.4">
      <c r="A10" s="8" t="s">
        <v>32</v>
      </c>
      <c r="B10" s="38">
        <v>0</v>
      </c>
      <c r="C10" s="43">
        <v>0</v>
      </c>
      <c r="D10" s="38">
        <v>3000</v>
      </c>
      <c r="E10" s="39">
        <v>1000</v>
      </c>
      <c r="F10" s="40">
        <v>1000</v>
      </c>
      <c r="H10" s="1"/>
    </row>
    <row r="11" spans="1:8" ht="22.8" x14ac:dyDescent="0.4">
      <c r="A11" s="8" t="s">
        <v>3</v>
      </c>
      <c r="B11" s="40">
        <v>16492</v>
      </c>
      <c r="C11" s="39">
        <v>16602</v>
      </c>
      <c r="D11" s="40">
        <v>25000</v>
      </c>
      <c r="E11" s="39">
        <v>17000</v>
      </c>
      <c r="F11" s="40">
        <v>17000</v>
      </c>
      <c r="H11" s="1"/>
    </row>
    <row r="12" spans="1:8" ht="22.8" x14ac:dyDescent="0.4">
      <c r="A12" s="8" t="s">
        <v>8</v>
      </c>
      <c r="B12" s="38">
        <v>0</v>
      </c>
      <c r="C12" s="43">
        <v>0</v>
      </c>
      <c r="D12" s="38">
        <v>10000</v>
      </c>
      <c r="E12" s="39">
        <v>10000</v>
      </c>
      <c r="F12" s="40">
        <v>5000</v>
      </c>
      <c r="H12" s="1"/>
    </row>
    <row r="13" spans="1:8" ht="22.8" x14ac:dyDescent="0.4">
      <c r="A13" s="8" t="s">
        <v>34</v>
      </c>
      <c r="B13" s="38"/>
      <c r="C13" s="43">
        <v>0</v>
      </c>
      <c r="D13" s="38">
        <v>0</v>
      </c>
      <c r="E13" s="39">
        <v>0</v>
      </c>
      <c r="F13" s="40">
        <v>0</v>
      </c>
      <c r="H13" s="1"/>
    </row>
    <row r="14" spans="1:8" ht="22.8" x14ac:dyDescent="0.4">
      <c r="A14" s="8" t="s">
        <v>9</v>
      </c>
      <c r="B14" s="38">
        <v>9149</v>
      </c>
      <c r="C14" s="43">
        <v>0</v>
      </c>
      <c r="D14" s="38">
        <v>1000</v>
      </c>
      <c r="E14" s="39">
        <v>500</v>
      </c>
      <c r="F14" s="40">
        <v>500</v>
      </c>
      <c r="H14" s="1"/>
    </row>
    <row r="15" spans="1:8" ht="22.8" x14ac:dyDescent="0.4">
      <c r="A15" s="8" t="s">
        <v>38</v>
      </c>
      <c r="B15" s="38">
        <v>25700</v>
      </c>
      <c r="C15" s="43">
        <v>36400</v>
      </c>
      <c r="D15" s="38">
        <v>9000</v>
      </c>
      <c r="E15" s="39">
        <v>25000</v>
      </c>
      <c r="F15" s="40">
        <v>35000</v>
      </c>
      <c r="H15" s="1"/>
    </row>
    <row r="16" spans="1:8" ht="22.8" x14ac:dyDescent="0.4">
      <c r="A16" s="9" t="s">
        <v>11</v>
      </c>
      <c r="B16" s="41">
        <f>SUM(B8:B15)</f>
        <v>55429</v>
      </c>
      <c r="C16" s="41">
        <f>SUM(C8:C15)</f>
        <v>55202</v>
      </c>
      <c r="D16" s="41">
        <f>SUM(D8:D15)</f>
        <v>54000</v>
      </c>
      <c r="E16" s="41">
        <f>SUM(E8:E15)</f>
        <v>58500</v>
      </c>
      <c r="F16" s="41">
        <f>SUM(F8:F15)</f>
        <v>62500</v>
      </c>
      <c r="H16" s="1"/>
    </row>
    <row r="17" spans="1:8" ht="23.4" thickBot="1" x14ac:dyDescent="0.45">
      <c r="A17" s="11"/>
      <c r="B17" s="12"/>
      <c r="C17" s="31"/>
      <c r="D17" s="47"/>
      <c r="E17" s="47"/>
      <c r="F17" s="47"/>
      <c r="H17" s="1"/>
    </row>
    <row r="18" spans="1:8" ht="69" thickBot="1" x14ac:dyDescent="0.45">
      <c r="A18" s="13" t="s">
        <v>12</v>
      </c>
      <c r="B18" s="45" t="s">
        <v>60</v>
      </c>
      <c r="C18" s="45" t="s">
        <v>64</v>
      </c>
      <c r="D18" s="46" t="s">
        <v>61</v>
      </c>
      <c r="E18" s="46" t="s">
        <v>65</v>
      </c>
      <c r="F18" s="46" t="s">
        <v>66</v>
      </c>
      <c r="H18" s="1"/>
    </row>
    <row r="19" spans="1:8" ht="20.100000000000001" customHeight="1" x14ac:dyDescent="0.4">
      <c r="A19" s="6" t="s">
        <v>13</v>
      </c>
      <c r="B19" s="6">
        <v>1609</v>
      </c>
      <c r="C19" s="6">
        <v>1605</v>
      </c>
      <c r="D19" s="6">
        <v>1600</v>
      </c>
      <c r="E19" s="6">
        <v>1600</v>
      </c>
      <c r="F19" s="26">
        <v>1600</v>
      </c>
      <c r="H19" s="7"/>
    </row>
    <row r="20" spans="1:8" ht="20.100000000000001" customHeight="1" x14ac:dyDescent="0.4">
      <c r="A20" s="8" t="s">
        <v>14</v>
      </c>
      <c r="B20" s="8">
        <v>0</v>
      </c>
      <c r="C20" s="8">
        <v>0</v>
      </c>
      <c r="D20" s="8">
        <v>500</v>
      </c>
      <c r="E20" s="8">
        <v>1000</v>
      </c>
      <c r="F20" s="27">
        <v>500</v>
      </c>
    </row>
    <row r="21" spans="1:8" ht="20.100000000000001" customHeight="1" x14ac:dyDescent="0.4">
      <c r="A21" s="8" t="s">
        <v>55</v>
      </c>
      <c r="B21" s="8">
        <v>1950</v>
      </c>
      <c r="C21" s="8">
        <v>0</v>
      </c>
      <c r="D21" s="8">
        <v>300</v>
      </c>
      <c r="E21" s="8">
        <v>300</v>
      </c>
      <c r="F21" s="27">
        <v>100</v>
      </c>
    </row>
    <row r="22" spans="1:8" ht="20.100000000000001" customHeight="1" x14ac:dyDescent="0.4">
      <c r="A22" s="8" t="s">
        <v>33</v>
      </c>
      <c r="B22" s="8">
        <v>0</v>
      </c>
      <c r="C22" s="8">
        <v>0</v>
      </c>
      <c r="D22" s="8">
        <v>3000</v>
      </c>
      <c r="E22" s="8">
        <v>3000</v>
      </c>
      <c r="F22" s="27">
        <v>3000</v>
      </c>
    </row>
    <row r="23" spans="1:8" ht="20.100000000000001" customHeight="1" x14ac:dyDescent="0.4">
      <c r="A23" s="8" t="s">
        <v>16</v>
      </c>
      <c r="B23" s="8">
        <v>0</v>
      </c>
      <c r="C23" s="8">
        <v>0</v>
      </c>
      <c r="D23" s="8">
        <v>2000</v>
      </c>
      <c r="E23" s="8">
        <v>2000</v>
      </c>
      <c r="F23" s="27">
        <v>2000</v>
      </c>
    </row>
    <row r="24" spans="1:8" ht="20.100000000000001" hidden="1" customHeight="1" x14ac:dyDescent="0.4">
      <c r="A24" s="10" t="s">
        <v>17</v>
      </c>
      <c r="B24" s="8"/>
      <c r="C24" s="8"/>
      <c r="D24" s="8"/>
      <c r="E24" s="8"/>
      <c r="F24" s="27"/>
    </row>
    <row r="25" spans="1:8" ht="20.100000000000001" hidden="1" customHeight="1" x14ac:dyDescent="0.4">
      <c r="A25" s="10" t="s">
        <v>18</v>
      </c>
      <c r="B25" s="8"/>
      <c r="C25" s="8"/>
      <c r="D25" s="8"/>
      <c r="E25" s="8"/>
      <c r="F25" s="27"/>
    </row>
    <row r="26" spans="1:8" ht="20.100000000000001" hidden="1" customHeight="1" x14ac:dyDescent="0.4">
      <c r="A26" s="10" t="s">
        <v>16</v>
      </c>
      <c r="B26" s="8"/>
      <c r="C26" s="8"/>
      <c r="D26" s="8"/>
      <c r="E26" s="8"/>
      <c r="F26" s="27"/>
    </row>
    <row r="27" spans="1:8" ht="20.100000000000001" customHeight="1" x14ac:dyDescent="0.4">
      <c r="A27" s="8" t="s">
        <v>19</v>
      </c>
      <c r="B27" s="8">
        <v>11124</v>
      </c>
      <c r="C27" s="8">
        <v>1500</v>
      </c>
      <c r="D27" s="8">
        <v>5000</v>
      </c>
      <c r="E27" s="8">
        <v>5000</v>
      </c>
      <c r="F27" s="27">
        <v>5000</v>
      </c>
    </row>
    <row r="28" spans="1:8" ht="20.100000000000001" customHeight="1" x14ac:dyDescent="0.4">
      <c r="A28" s="8" t="s">
        <v>20</v>
      </c>
      <c r="B28" s="8">
        <v>5000</v>
      </c>
      <c r="C28" s="8">
        <v>5000</v>
      </c>
      <c r="D28" s="8">
        <v>5000</v>
      </c>
      <c r="E28" s="8">
        <v>5000</v>
      </c>
      <c r="F28" s="27">
        <v>5000</v>
      </c>
    </row>
    <row r="29" spans="1:8" ht="20.100000000000001" customHeight="1" x14ac:dyDescent="0.4">
      <c r="A29" s="8" t="s">
        <v>59</v>
      </c>
      <c r="B29" s="8">
        <v>2252</v>
      </c>
      <c r="C29" s="8">
        <v>2879</v>
      </c>
      <c r="D29" s="8">
        <v>2300</v>
      </c>
      <c r="E29" s="8">
        <v>2300</v>
      </c>
      <c r="F29" s="27">
        <v>2500</v>
      </c>
    </row>
    <row r="30" spans="1:8" ht="20.100000000000001" customHeight="1" x14ac:dyDescent="0.4">
      <c r="A30" s="8" t="s">
        <v>22</v>
      </c>
      <c r="B30" s="8">
        <v>15911</v>
      </c>
      <c r="C30" s="8">
        <v>16451</v>
      </c>
      <c r="D30" s="8">
        <v>16000</v>
      </c>
      <c r="E30" s="8">
        <v>15000</v>
      </c>
      <c r="F30" s="27">
        <v>16500</v>
      </c>
    </row>
    <row r="31" spans="1:8" ht="20.100000000000001" customHeight="1" x14ac:dyDescent="0.4">
      <c r="A31" s="8" t="s">
        <v>57</v>
      </c>
      <c r="B31" s="8">
        <v>16494</v>
      </c>
      <c r="C31" s="8">
        <v>13394</v>
      </c>
      <c r="D31" s="8">
        <v>16500</v>
      </c>
      <c r="E31" s="8">
        <v>16500</v>
      </c>
      <c r="F31" s="27">
        <v>14000</v>
      </c>
    </row>
    <row r="32" spans="1:8" ht="20.100000000000001" customHeight="1" x14ac:dyDescent="0.4">
      <c r="A32" s="8" t="s">
        <v>23</v>
      </c>
      <c r="B32" s="8">
        <v>0</v>
      </c>
      <c r="C32" s="8">
        <v>0</v>
      </c>
      <c r="D32" s="8">
        <v>2000</v>
      </c>
      <c r="E32" s="8">
        <v>1000</v>
      </c>
      <c r="F32" s="27">
        <v>1000</v>
      </c>
    </row>
    <row r="33" spans="1:6" ht="20.100000000000001" customHeight="1" x14ac:dyDescent="0.4">
      <c r="A33" s="8" t="s">
        <v>24</v>
      </c>
      <c r="B33" s="8">
        <v>9375</v>
      </c>
      <c r="C33" s="8">
        <v>9375</v>
      </c>
      <c r="D33" s="8">
        <v>9375</v>
      </c>
      <c r="E33" s="8">
        <v>9375</v>
      </c>
      <c r="F33" s="27">
        <v>9375</v>
      </c>
    </row>
    <row r="34" spans="1:6" ht="20.100000000000001" hidden="1" customHeight="1" x14ac:dyDescent="0.4">
      <c r="A34" s="10" t="s">
        <v>26</v>
      </c>
      <c r="B34" s="8"/>
      <c r="C34" s="8"/>
      <c r="D34" s="8"/>
      <c r="E34" s="8"/>
      <c r="F34" s="27"/>
    </row>
    <row r="35" spans="1:6" ht="20.100000000000001" hidden="1" customHeight="1" x14ac:dyDescent="0.4">
      <c r="A35" s="10" t="s">
        <v>27</v>
      </c>
      <c r="B35" s="8"/>
      <c r="C35" s="8"/>
      <c r="D35" s="8"/>
      <c r="E35" s="8"/>
      <c r="F35" s="27"/>
    </row>
    <row r="36" spans="1:6" ht="20.100000000000001" hidden="1" customHeight="1" x14ac:dyDescent="0.4">
      <c r="A36" s="10" t="s">
        <v>28</v>
      </c>
      <c r="B36" s="8"/>
      <c r="C36" s="8"/>
      <c r="D36" s="8"/>
      <c r="E36" s="8"/>
      <c r="F36" s="27"/>
    </row>
    <row r="37" spans="1:6" ht="20.100000000000001" hidden="1" customHeight="1" x14ac:dyDescent="0.4">
      <c r="A37" s="8"/>
      <c r="B37" s="8"/>
      <c r="C37" s="8"/>
      <c r="D37" s="8"/>
      <c r="E37" s="8"/>
      <c r="F37" s="27"/>
    </row>
    <row r="38" spans="1:6" ht="20.100000000000001" customHeight="1" x14ac:dyDescent="0.4">
      <c r="A38" s="8" t="s">
        <v>10</v>
      </c>
      <c r="B38" s="8">
        <f>231+1609</f>
        <v>1840</v>
      </c>
      <c r="C38" s="8">
        <v>0</v>
      </c>
      <c r="D38" s="8">
        <v>1000</v>
      </c>
      <c r="E38" s="8">
        <v>1000</v>
      </c>
      <c r="F38" s="27">
        <v>500</v>
      </c>
    </row>
    <row r="39" spans="1:6" ht="20.100000000000001" hidden="1" customHeight="1" x14ac:dyDescent="0.4">
      <c r="A39" s="10" t="s">
        <v>29</v>
      </c>
      <c r="B39" s="8"/>
      <c r="C39" s="8"/>
      <c r="D39" s="27"/>
      <c r="E39" s="8"/>
      <c r="F39" s="27"/>
    </row>
    <row r="40" spans="1:6" ht="20.100000000000001" hidden="1" customHeight="1" x14ac:dyDescent="0.4">
      <c r="A40" s="10" t="s">
        <v>10</v>
      </c>
      <c r="B40" s="8"/>
      <c r="C40" s="8"/>
      <c r="D40" s="27"/>
      <c r="E40" s="8"/>
      <c r="F40" s="27"/>
    </row>
    <row r="41" spans="1:6" ht="20.100000000000001" customHeight="1" x14ac:dyDescent="0.4">
      <c r="A41" s="10"/>
      <c r="B41" s="8"/>
      <c r="C41" s="8"/>
      <c r="D41" s="27"/>
      <c r="E41" s="8"/>
      <c r="F41" s="27"/>
    </row>
    <row r="42" spans="1:6" ht="20.100000000000001" customHeight="1" x14ac:dyDescent="0.4">
      <c r="A42" s="9" t="s">
        <v>30</v>
      </c>
      <c r="B42" s="9">
        <f>SUM(B19:B38)</f>
        <v>65555</v>
      </c>
      <c r="C42" s="9">
        <f>SUM(C19:C38)</f>
        <v>50204</v>
      </c>
      <c r="D42" s="28">
        <f>SUM(D19:D41)</f>
        <v>64575</v>
      </c>
      <c r="E42" s="9">
        <f>SUM(E19:E38)</f>
        <v>63075</v>
      </c>
      <c r="F42" s="28">
        <f>SUM(F19:F41)</f>
        <v>61075</v>
      </c>
    </row>
    <row r="43" spans="1:6" ht="20.100000000000001" customHeight="1" x14ac:dyDescent="0.4">
      <c r="A43" s="8"/>
      <c r="B43" s="8"/>
      <c r="C43" s="8"/>
      <c r="D43" s="8"/>
      <c r="E43" s="8"/>
      <c r="F43" s="8"/>
    </row>
    <row r="44" spans="1:6" ht="20.100000000000001" customHeight="1" x14ac:dyDescent="0.4">
      <c r="A44" s="14" t="s">
        <v>31</v>
      </c>
      <c r="B44" s="15">
        <f>B16-B42</f>
        <v>-10126</v>
      </c>
      <c r="C44" s="15">
        <f>C16-C42</f>
        <v>4998</v>
      </c>
      <c r="D44" s="15">
        <f t="shared" ref="D44" si="0">D16-D42</f>
        <v>-10575</v>
      </c>
      <c r="E44" s="15">
        <f>E16-E42</f>
        <v>-4575</v>
      </c>
      <c r="F44" s="15">
        <f t="shared" ref="F44" si="1">F16-F42</f>
        <v>1425</v>
      </c>
    </row>
    <row r="45" spans="1:6" ht="15" x14ac:dyDescent="0.25">
      <c r="A45" s="1"/>
      <c r="B45" s="1"/>
      <c r="C45" s="1"/>
      <c r="D45" s="1"/>
      <c r="E45" s="1"/>
      <c r="F45" s="1"/>
    </row>
  </sheetData>
  <pageMargins left="0.7" right="0.7" top="0.75" bottom="0.75" header="0.3" footer="0.3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5"/>
  <sheetViews>
    <sheetView zoomScale="75" zoomScaleNormal="75" workbookViewId="0">
      <selection activeCell="G23" sqref="G23"/>
    </sheetView>
  </sheetViews>
  <sheetFormatPr defaultColWidth="19.44140625" defaultRowHeight="13.2" x14ac:dyDescent="0.25"/>
  <cols>
    <col min="1" max="1" width="45.6640625" style="2" customWidth="1"/>
    <col min="2" max="2" width="23" style="18" customWidth="1"/>
    <col min="3" max="3" width="21" style="2" customWidth="1"/>
    <col min="4" max="4" width="23.6640625" style="2" bestFit="1" customWidth="1"/>
    <col min="5" max="6" width="20.88671875" style="2" customWidth="1"/>
    <col min="7" max="16384" width="19.44140625" style="2"/>
  </cols>
  <sheetData>
    <row r="1" spans="1:7" ht="33" customHeight="1" x14ac:dyDescent="0.35">
      <c r="A1" s="7" t="s">
        <v>49</v>
      </c>
      <c r="B1" s="17"/>
      <c r="C1" s="16"/>
    </row>
    <row r="2" spans="1:7" ht="32.25" customHeight="1" x14ac:dyDescent="0.3">
      <c r="A2" s="7" t="s">
        <v>36</v>
      </c>
    </row>
    <row r="4" spans="1:7" ht="31.5" customHeight="1" x14ac:dyDescent="0.5">
      <c r="A4" s="3" t="s">
        <v>50</v>
      </c>
    </row>
    <row r="6" spans="1:7" ht="13.8" thickBot="1" x14ac:dyDescent="0.3"/>
    <row r="7" spans="1:7" ht="69" thickBot="1" x14ac:dyDescent="0.45">
      <c r="A7" s="4" t="s">
        <v>0</v>
      </c>
      <c r="B7" s="19" t="s">
        <v>51</v>
      </c>
      <c r="C7" s="5" t="s">
        <v>52</v>
      </c>
      <c r="D7" s="5" t="s">
        <v>46</v>
      </c>
      <c r="E7" s="5" t="s">
        <v>53</v>
      </c>
      <c r="F7" s="29" t="s">
        <v>54</v>
      </c>
    </row>
    <row r="8" spans="1:7" ht="22.8" x14ac:dyDescent="0.4">
      <c r="A8" s="6" t="s">
        <v>47</v>
      </c>
      <c r="B8" s="8">
        <v>4000</v>
      </c>
      <c r="C8" s="26">
        <v>2000</v>
      </c>
      <c r="D8" s="26">
        <v>6000</v>
      </c>
      <c r="E8" s="32">
        <v>4000</v>
      </c>
      <c r="F8" s="33">
        <v>4000</v>
      </c>
      <c r="G8" s="1"/>
    </row>
    <row r="9" spans="1:7" ht="22.8" x14ac:dyDescent="0.4">
      <c r="A9" s="8" t="s">
        <v>2</v>
      </c>
      <c r="B9" s="8">
        <v>0</v>
      </c>
      <c r="C9" s="27">
        <v>0</v>
      </c>
      <c r="D9" s="27">
        <v>2000</v>
      </c>
      <c r="E9" s="8">
        <v>2000</v>
      </c>
      <c r="F9" s="34">
        <v>1000</v>
      </c>
      <c r="G9" s="1"/>
    </row>
    <row r="10" spans="1:7" ht="22.8" x14ac:dyDescent="0.4">
      <c r="A10" s="8" t="s">
        <v>32</v>
      </c>
      <c r="B10" s="8">
        <v>0</v>
      </c>
      <c r="C10" s="27">
        <v>0</v>
      </c>
      <c r="D10" s="27">
        <v>3000</v>
      </c>
      <c r="E10" s="8">
        <v>3000</v>
      </c>
      <c r="F10" s="34">
        <v>1000</v>
      </c>
      <c r="G10" s="1"/>
    </row>
    <row r="11" spans="1:7" ht="22.8" x14ac:dyDescent="0.4">
      <c r="A11" s="8" t="s">
        <v>3</v>
      </c>
      <c r="B11" s="8">
        <v>12465</v>
      </c>
      <c r="C11" s="8">
        <v>88000</v>
      </c>
      <c r="D11" s="8">
        <v>20000</v>
      </c>
      <c r="E11" s="8">
        <v>50000</v>
      </c>
      <c r="F11" s="34">
        <v>50000</v>
      </c>
      <c r="G11" s="1"/>
    </row>
    <row r="12" spans="1:7" ht="22.8" x14ac:dyDescent="0.4">
      <c r="A12" s="8" t="s">
        <v>8</v>
      </c>
      <c r="B12" s="8">
        <v>10000</v>
      </c>
      <c r="C12" s="27">
        <v>0</v>
      </c>
      <c r="D12" s="27">
        <v>10000</v>
      </c>
      <c r="E12" s="8">
        <v>10000</v>
      </c>
      <c r="F12" s="34">
        <v>10000</v>
      </c>
      <c r="G12" s="1"/>
    </row>
    <row r="13" spans="1:7" ht="22.8" x14ac:dyDescent="0.4">
      <c r="A13" s="8" t="s">
        <v>34</v>
      </c>
      <c r="B13" s="8">
        <v>142954</v>
      </c>
      <c r="C13" s="27">
        <v>0</v>
      </c>
      <c r="D13" s="27"/>
      <c r="E13" s="8">
        <v>0</v>
      </c>
      <c r="F13" s="34"/>
      <c r="G13" s="1"/>
    </row>
    <row r="14" spans="1:7" ht="22.8" x14ac:dyDescent="0.4">
      <c r="A14" s="8" t="s">
        <v>9</v>
      </c>
      <c r="B14" s="8">
        <v>4222</v>
      </c>
      <c r="C14" s="27">
        <v>0</v>
      </c>
      <c r="D14" s="27">
        <v>1000</v>
      </c>
      <c r="E14" s="8">
        <v>1000</v>
      </c>
      <c r="F14" s="34">
        <v>500</v>
      </c>
      <c r="G14" s="1"/>
    </row>
    <row r="15" spans="1:7" ht="22.8" x14ac:dyDescent="0.4">
      <c r="A15" s="8" t="s">
        <v>38</v>
      </c>
      <c r="B15" s="8">
        <v>0</v>
      </c>
      <c r="C15" s="27">
        <v>0</v>
      </c>
      <c r="D15" s="27">
        <v>25000</v>
      </c>
      <c r="E15" s="8">
        <v>0</v>
      </c>
      <c r="F15" s="34">
        <v>0</v>
      </c>
      <c r="G15" s="1"/>
    </row>
    <row r="16" spans="1:7" ht="22.8" x14ac:dyDescent="0.4">
      <c r="A16" s="9" t="s">
        <v>11</v>
      </c>
      <c r="B16" s="9">
        <f>SUM(B8:B15)</f>
        <v>173641</v>
      </c>
      <c r="C16" s="9">
        <f t="shared" ref="C16:F16" si="0">SUM(C8:C15)</f>
        <v>90000</v>
      </c>
      <c r="D16" s="9">
        <f t="shared" si="0"/>
        <v>67000</v>
      </c>
      <c r="E16" s="9">
        <f t="shared" si="0"/>
        <v>70000</v>
      </c>
      <c r="F16" s="9">
        <f t="shared" si="0"/>
        <v>66500</v>
      </c>
      <c r="G16" s="1"/>
    </row>
    <row r="17" spans="1:7" ht="23.4" thickBot="1" x14ac:dyDescent="0.45">
      <c r="A17" s="11"/>
      <c r="B17" s="22"/>
      <c r="C17" s="12"/>
      <c r="D17" s="12"/>
      <c r="E17" s="12"/>
      <c r="F17" s="31"/>
      <c r="G17" s="1"/>
    </row>
    <row r="18" spans="1:7" ht="69" thickBot="1" x14ac:dyDescent="0.45">
      <c r="A18" s="13" t="s">
        <v>12</v>
      </c>
      <c r="B18" s="19" t="s">
        <v>48</v>
      </c>
      <c r="C18" s="30" t="s">
        <v>56</v>
      </c>
      <c r="D18" s="5" t="s">
        <v>46</v>
      </c>
      <c r="E18" s="5" t="s">
        <v>53</v>
      </c>
      <c r="F18" s="29" t="s">
        <v>54</v>
      </c>
      <c r="G18" s="1"/>
    </row>
    <row r="19" spans="1:7" ht="20.100000000000001" customHeight="1" x14ac:dyDescent="0.4">
      <c r="A19" s="6" t="s">
        <v>13</v>
      </c>
      <c r="B19" s="8">
        <v>1037</v>
      </c>
      <c r="C19" s="8">
        <v>1060</v>
      </c>
      <c r="D19" s="8">
        <v>1000</v>
      </c>
      <c r="E19" s="26">
        <v>1000</v>
      </c>
      <c r="F19" s="8">
        <v>1000</v>
      </c>
      <c r="G19" s="7"/>
    </row>
    <row r="20" spans="1:7" ht="20.100000000000001" customHeight="1" x14ac:dyDescent="0.4">
      <c r="A20" s="8" t="s">
        <v>14</v>
      </c>
      <c r="B20" s="8">
        <v>0</v>
      </c>
      <c r="C20" s="8">
        <v>3090</v>
      </c>
      <c r="D20" s="8">
        <v>1000</v>
      </c>
      <c r="E20" s="27">
        <v>1000</v>
      </c>
      <c r="F20" s="8">
        <v>1000</v>
      </c>
    </row>
    <row r="21" spans="1:7" ht="20.100000000000001" customHeight="1" x14ac:dyDescent="0.4">
      <c r="A21" s="8" t="s">
        <v>55</v>
      </c>
      <c r="B21" s="8">
        <v>0</v>
      </c>
      <c r="C21" s="8">
        <v>728</v>
      </c>
      <c r="D21" s="8">
        <v>300</v>
      </c>
      <c r="E21" s="27">
        <v>300</v>
      </c>
      <c r="F21" s="8">
        <v>300</v>
      </c>
    </row>
    <row r="22" spans="1:7" ht="20.100000000000001" customHeight="1" x14ac:dyDescent="0.4">
      <c r="A22" s="8" t="s">
        <v>33</v>
      </c>
      <c r="B22" s="8">
        <v>5203</v>
      </c>
      <c r="C22" s="8">
        <v>4704</v>
      </c>
      <c r="D22" s="8">
        <v>3000</v>
      </c>
      <c r="E22" s="27">
        <v>5000</v>
      </c>
      <c r="F22" s="8">
        <v>5000</v>
      </c>
    </row>
    <row r="23" spans="1:7" ht="20.100000000000001" customHeight="1" x14ac:dyDescent="0.4">
      <c r="A23" s="8" t="s">
        <v>16</v>
      </c>
      <c r="B23" s="8">
        <v>1419</v>
      </c>
      <c r="C23" s="8">
        <v>819</v>
      </c>
      <c r="D23" s="8">
        <v>3000</v>
      </c>
      <c r="E23" s="27">
        <v>2000</v>
      </c>
      <c r="F23" s="8">
        <v>2000</v>
      </c>
    </row>
    <row r="24" spans="1:7" ht="20.100000000000001" hidden="1" customHeight="1" x14ac:dyDescent="0.4">
      <c r="A24" s="10" t="s">
        <v>17</v>
      </c>
      <c r="B24" s="8"/>
      <c r="C24" s="8"/>
      <c r="D24" s="8"/>
      <c r="E24" s="27"/>
      <c r="F24" s="8"/>
    </row>
    <row r="25" spans="1:7" ht="20.100000000000001" hidden="1" customHeight="1" x14ac:dyDescent="0.4">
      <c r="A25" s="10" t="s">
        <v>18</v>
      </c>
      <c r="B25" s="8"/>
      <c r="C25" s="8"/>
      <c r="D25" s="8"/>
      <c r="E25" s="27"/>
      <c r="F25" s="8"/>
    </row>
    <row r="26" spans="1:7" ht="20.100000000000001" hidden="1" customHeight="1" x14ac:dyDescent="0.4">
      <c r="A26" s="10" t="s">
        <v>16</v>
      </c>
      <c r="B26" s="8"/>
      <c r="C26" s="8"/>
      <c r="D26" s="8"/>
      <c r="E26" s="27"/>
      <c r="F26" s="8"/>
    </row>
    <row r="27" spans="1:7" ht="20.100000000000001" customHeight="1" x14ac:dyDescent="0.4">
      <c r="A27" s="8" t="s">
        <v>19</v>
      </c>
      <c r="B27" s="8">
        <v>3750</v>
      </c>
      <c r="C27" s="8">
        <v>725</v>
      </c>
      <c r="D27" s="8">
        <v>10000</v>
      </c>
      <c r="E27" s="27">
        <v>5000</v>
      </c>
      <c r="F27" s="8">
        <v>5000</v>
      </c>
    </row>
    <row r="28" spans="1:7" ht="20.100000000000001" customHeight="1" x14ac:dyDescent="0.4">
      <c r="A28" s="8" t="s">
        <v>20</v>
      </c>
      <c r="B28" s="8">
        <v>5000</v>
      </c>
      <c r="C28" s="8">
        <v>5000</v>
      </c>
      <c r="D28" s="8">
        <v>5000</v>
      </c>
      <c r="E28" s="27">
        <v>5000</v>
      </c>
      <c r="F28" s="8">
        <v>5000</v>
      </c>
    </row>
    <row r="29" spans="1:7" ht="20.100000000000001" customHeight="1" x14ac:dyDescent="0.4">
      <c r="A29" s="8" t="s">
        <v>59</v>
      </c>
      <c r="B29" s="8">
        <v>1152</v>
      </c>
      <c r="C29" s="8">
        <v>2233</v>
      </c>
      <c r="D29" s="8">
        <v>1200</v>
      </c>
      <c r="E29" s="27">
        <v>2300</v>
      </c>
      <c r="F29" s="8">
        <v>2300</v>
      </c>
    </row>
    <row r="30" spans="1:7" ht="20.100000000000001" customHeight="1" x14ac:dyDescent="0.4">
      <c r="A30" s="8" t="s">
        <v>22</v>
      </c>
      <c r="B30" s="8">
        <v>36636</v>
      </c>
      <c r="C30" s="8">
        <v>26460</v>
      </c>
      <c r="D30" s="8">
        <v>40000</v>
      </c>
      <c r="E30" s="27">
        <v>30000</v>
      </c>
      <c r="F30" s="8">
        <v>30000</v>
      </c>
    </row>
    <row r="31" spans="1:7" ht="20.100000000000001" customHeight="1" x14ac:dyDescent="0.4">
      <c r="A31" s="8" t="s">
        <v>57</v>
      </c>
      <c r="B31" s="8" t="s">
        <v>58</v>
      </c>
      <c r="C31" s="8">
        <v>29382</v>
      </c>
      <c r="D31" s="8" t="s">
        <v>58</v>
      </c>
      <c r="E31" s="27">
        <v>30000</v>
      </c>
      <c r="F31" s="8">
        <v>30000</v>
      </c>
    </row>
    <row r="32" spans="1:7" ht="20.100000000000001" customHeight="1" x14ac:dyDescent="0.4">
      <c r="A32" s="8" t="s">
        <v>23</v>
      </c>
      <c r="B32" s="8">
        <v>696</v>
      </c>
      <c r="C32" s="8">
        <v>239</v>
      </c>
      <c r="D32" s="8">
        <v>2000</v>
      </c>
      <c r="E32" s="27">
        <v>2000</v>
      </c>
      <c r="F32" s="8">
        <v>2000</v>
      </c>
    </row>
    <row r="33" spans="1:6" ht="20.100000000000001" customHeight="1" x14ac:dyDescent="0.4">
      <c r="A33" s="8" t="s">
        <v>24</v>
      </c>
      <c r="B33" s="8">
        <v>8750</v>
      </c>
      <c r="C33" s="8">
        <v>9375</v>
      </c>
      <c r="D33" s="8">
        <v>9000</v>
      </c>
      <c r="E33" s="27">
        <v>9000</v>
      </c>
      <c r="F33" s="8">
        <v>9000</v>
      </c>
    </row>
    <row r="34" spans="1:6" ht="20.100000000000001" hidden="1" customHeight="1" x14ac:dyDescent="0.4">
      <c r="A34" s="10" t="s">
        <v>26</v>
      </c>
      <c r="B34" s="8"/>
      <c r="C34" s="8"/>
      <c r="D34" s="8"/>
      <c r="E34" s="27"/>
      <c r="F34" s="8"/>
    </row>
    <row r="35" spans="1:6" ht="20.100000000000001" hidden="1" customHeight="1" x14ac:dyDescent="0.4">
      <c r="A35" s="10" t="s">
        <v>27</v>
      </c>
      <c r="B35" s="8"/>
      <c r="C35" s="8"/>
      <c r="D35" s="8"/>
      <c r="E35" s="27"/>
      <c r="F35" s="8"/>
    </row>
    <row r="36" spans="1:6" ht="20.100000000000001" hidden="1" customHeight="1" x14ac:dyDescent="0.4">
      <c r="A36" s="10" t="s">
        <v>28</v>
      </c>
      <c r="B36" s="8"/>
      <c r="C36" s="8"/>
      <c r="D36" s="8"/>
      <c r="E36" s="27"/>
      <c r="F36" s="8"/>
    </row>
    <row r="37" spans="1:6" ht="20.100000000000001" hidden="1" customHeight="1" x14ac:dyDescent="0.4">
      <c r="A37" s="8"/>
      <c r="B37" s="8"/>
      <c r="C37" s="8"/>
      <c r="D37" s="8"/>
      <c r="E37" s="27"/>
      <c r="F37" s="8"/>
    </row>
    <row r="38" spans="1:6" ht="20.100000000000001" customHeight="1" x14ac:dyDescent="0.4">
      <c r="A38" s="8" t="s">
        <v>10</v>
      </c>
      <c r="B38" s="8">
        <v>230</v>
      </c>
      <c r="C38" s="8">
        <v>0</v>
      </c>
      <c r="D38" s="8">
        <v>1000</v>
      </c>
      <c r="E38" s="27">
        <v>1000</v>
      </c>
      <c r="F38" s="8">
        <v>1000</v>
      </c>
    </row>
    <row r="39" spans="1:6" ht="20.100000000000001" hidden="1" customHeight="1" x14ac:dyDescent="0.4">
      <c r="A39" s="10" t="s">
        <v>29</v>
      </c>
      <c r="B39" s="8"/>
      <c r="C39" s="8"/>
      <c r="D39" s="27"/>
      <c r="E39" s="27"/>
      <c r="F39" s="8"/>
    </row>
    <row r="40" spans="1:6" ht="20.100000000000001" hidden="1" customHeight="1" x14ac:dyDescent="0.4">
      <c r="A40" s="10" t="s">
        <v>10</v>
      </c>
      <c r="B40" s="8"/>
      <c r="C40" s="8"/>
      <c r="D40" s="27"/>
      <c r="E40" s="27"/>
      <c r="F40" s="8"/>
    </row>
    <row r="41" spans="1:6" ht="20.100000000000001" customHeight="1" x14ac:dyDescent="0.4">
      <c r="A41" s="10"/>
      <c r="B41" s="8"/>
      <c r="C41" s="8"/>
      <c r="D41" s="27"/>
      <c r="E41" s="27"/>
      <c r="F41" s="8"/>
    </row>
    <row r="42" spans="1:6" ht="20.100000000000001" customHeight="1" x14ac:dyDescent="0.4">
      <c r="A42" s="9" t="s">
        <v>30</v>
      </c>
      <c r="B42" s="9">
        <f>SUM(B19:B38)</f>
        <v>63873</v>
      </c>
      <c r="C42" s="8">
        <f>SUM(C19:C38)</f>
        <v>83815</v>
      </c>
      <c r="D42" s="28">
        <f>SUM(D19:D41)</f>
        <v>76500</v>
      </c>
      <c r="E42" s="28">
        <f>SUM(E19:E41)</f>
        <v>93600</v>
      </c>
      <c r="F42" s="9">
        <f>SUM(F19:F38)</f>
        <v>93600</v>
      </c>
    </row>
    <row r="43" spans="1:6" ht="20.100000000000001" customHeight="1" x14ac:dyDescent="0.4">
      <c r="A43" s="8"/>
      <c r="B43" s="20"/>
      <c r="C43" s="8"/>
      <c r="D43" s="8"/>
      <c r="E43" s="8"/>
      <c r="F43" s="8"/>
    </row>
    <row r="44" spans="1:6" ht="20.100000000000001" customHeight="1" x14ac:dyDescent="0.4">
      <c r="A44" s="14" t="s">
        <v>31</v>
      </c>
      <c r="B44" s="15">
        <f>B16-B42</f>
        <v>109768</v>
      </c>
      <c r="C44" s="15">
        <f>C16-C42</f>
        <v>6185</v>
      </c>
      <c r="D44" s="15">
        <f t="shared" ref="D44:F44" si="1">D16-D42</f>
        <v>-9500</v>
      </c>
      <c r="E44" s="15">
        <f t="shared" si="1"/>
        <v>-23600</v>
      </c>
      <c r="F44" s="15">
        <f t="shared" si="1"/>
        <v>-27100</v>
      </c>
    </row>
    <row r="45" spans="1:6" ht="15" x14ac:dyDescent="0.25">
      <c r="A45" s="1"/>
      <c r="B45" s="23"/>
      <c r="C45" s="1"/>
      <c r="D45" s="1"/>
      <c r="E45" s="1"/>
      <c r="F45" s="1"/>
    </row>
  </sheetData>
  <pageMargins left="0.7" right="0.7" top="0.75" bottom="0.75" header="0.3" footer="0.3"/>
  <pageSetup paperSize="9" scale="5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0"/>
  <sheetViews>
    <sheetView topLeftCell="A16" zoomScale="75" zoomScaleNormal="75" workbookViewId="0">
      <selection activeCell="E23" sqref="E23"/>
    </sheetView>
  </sheetViews>
  <sheetFormatPr defaultColWidth="19.44140625" defaultRowHeight="13.2" x14ac:dyDescent="0.25"/>
  <cols>
    <col min="1" max="1" width="45.6640625" style="2" customWidth="1"/>
    <col min="2" max="2" width="22.44140625" style="18" customWidth="1"/>
    <col min="3" max="3" width="21" style="2" customWidth="1"/>
    <col min="4" max="4" width="15.88671875" style="2" customWidth="1"/>
    <col min="5" max="6" width="20.88671875" style="2" customWidth="1"/>
    <col min="7" max="16384" width="19.44140625" style="2"/>
  </cols>
  <sheetData>
    <row r="1" spans="1:7" ht="33" customHeight="1" x14ac:dyDescent="0.35">
      <c r="A1" s="7"/>
      <c r="B1" s="17"/>
      <c r="C1" s="16"/>
    </row>
    <row r="2" spans="1:7" ht="32.25" customHeight="1" x14ac:dyDescent="0.5">
      <c r="A2" s="3" t="s">
        <v>36</v>
      </c>
    </row>
    <row r="4" spans="1:7" ht="31.5" customHeight="1" x14ac:dyDescent="0.5">
      <c r="A4" s="3" t="s">
        <v>44</v>
      </c>
    </row>
    <row r="6" spans="1:7" ht="13.8" thickBot="1" x14ac:dyDescent="0.3"/>
    <row r="7" spans="1:7" ht="69" thickBot="1" x14ac:dyDescent="0.45">
      <c r="A7" s="4" t="s">
        <v>0</v>
      </c>
      <c r="B7" s="19" t="s">
        <v>37</v>
      </c>
      <c r="C7" s="5" t="s">
        <v>43</v>
      </c>
      <c r="D7" s="5" t="s">
        <v>39</v>
      </c>
      <c r="E7" s="5" t="s">
        <v>41</v>
      </c>
      <c r="F7" s="5" t="s">
        <v>42</v>
      </c>
    </row>
    <row r="8" spans="1:7" ht="22.8" x14ac:dyDescent="0.4">
      <c r="A8" s="6" t="s">
        <v>1</v>
      </c>
      <c r="B8" s="24">
        <v>4000</v>
      </c>
      <c r="C8" s="6">
        <v>6522</v>
      </c>
      <c r="D8" s="26">
        <v>5000</v>
      </c>
      <c r="E8" s="26">
        <v>6000</v>
      </c>
      <c r="F8" s="26">
        <v>7000</v>
      </c>
      <c r="G8" s="1"/>
    </row>
    <row r="9" spans="1:7" ht="22.8" x14ac:dyDescent="0.4">
      <c r="A9" s="8" t="s">
        <v>2</v>
      </c>
      <c r="B9" s="25">
        <v>3000</v>
      </c>
      <c r="C9" s="8">
        <v>300</v>
      </c>
      <c r="D9" s="27">
        <v>5000</v>
      </c>
      <c r="E9" s="27">
        <v>2000</v>
      </c>
      <c r="F9" s="27">
        <v>5000</v>
      </c>
      <c r="G9" s="1"/>
    </row>
    <row r="10" spans="1:7" ht="22.8" x14ac:dyDescent="0.4">
      <c r="A10" s="8" t="s">
        <v>32</v>
      </c>
      <c r="B10" s="25">
        <v>0</v>
      </c>
      <c r="C10" s="8">
        <v>0</v>
      </c>
      <c r="D10" s="27">
        <v>3000</v>
      </c>
      <c r="E10" s="27">
        <v>3000</v>
      </c>
      <c r="F10" s="27">
        <v>3000</v>
      </c>
      <c r="G10" s="1"/>
    </row>
    <row r="11" spans="1:7" ht="22.8" x14ac:dyDescent="0.4">
      <c r="A11" s="8" t="s">
        <v>3</v>
      </c>
      <c r="B11" s="20">
        <f>SUM(B12:B15)</f>
        <v>105100</v>
      </c>
      <c r="C11" s="8">
        <f>SUM(C12:C15)</f>
        <v>105238</v>
      </c>
      <c r="D11" s="8">
        <f>SUM(D12:D15)</f>
        <v>115000</v>
      </c>
      <c r="E11" s="8">
        <f>SUM(E12:E15)</f>
        <v>115000</v>
      </c>
      <c r="F11" s="8">
        <f>SUM(F12:F15)</f>
        <v>115000</v>
      </c>
      <c r="G11" s="1"/>
    </row>
    <row r="12" spans="1:7" ht="22.8" x14ac:dyDescent="0.4">
      <c r="A12" s="10" t="s">
        <v>4</v>
      </c>
      <c r="B12" s="25">
        <v>35205</v>
      </c>
      <c r="C12" s="8">
        <v>38674</v>
      </c>
      <c r="D12" s="27">
        <v>40000</v>
      </c>
      <c r="E12" s="27">
        <v>40000</v>
      </c>
      <c r="F12" s="27">
        <v>40000</v>
      </c>
      <c r="G12" s="1"/>
    </row>
    <row r="13" spans="1:7" ht="22.8" x14ac:dyDescent="0.4">
      <c r="A13" s="10" t="s">
        <v>5</v>
      </c>
      <c r="B13" s="25">
        <v>10150</v>
      </c>
      <c r="C13" s="8">
        <v>5250</v>
      </c>
      <c r="D13" s="27">
        <v>15000</v>
      </c>
      <c r="E13" s="27">
        <v>10000</v>
      </c>
      <c r="F13" s="27">
        <v>15000</v>
      </c>
      <c r="G13" s="7"/>
    </row>
    <row r="14" spans="1:7" ht="22.8" x14ac:dyDescent="0.4">
      <c r="A14" s="10" t="s">
        <v>6</v>
      </c>
      <c r="B14" s="25">
        <v>21385</v>
      </c>
      <c r="C14" s="8">
        <v>26085</v>
      </c>
      <c r="D14" s="27">
        <v>15000</v>
      </c>
      <c r="E14" s="27">
        <v>20000</v>
      </c>
      <c r="F14" s="27">
        <v>15000</v>
      </c>
      <c r="G14" s="1"/>
    </row>
    <row r="15" spans="1:7" ht="22.8" x14ac:dyDescent="0.4">
      <c r="A15" s="10" t="s">
        <v>7</v>
      </c>
      <c r="B15" s="25">
        <v>38360</v>
      </c>
      <c r="C15" s="8">
        <v>35229</v>
      </c>
      <c r="D15" s="27">
        <v>45000</v>
      </c>
      <c r="E15" s="27">
        <v>45000</v>
      </c>
      <c r="F15" s="27">
        <v>45000</v>
      </c>
      <c r="G15" s="1"/>
    </row>
    <row r="16" spans="1:7" ht="22.8" x14ac:dyDescent="0.4">
      <c r="A16" s="8"/>
      <c r="B16" s="25"/>
      <c r="C16" s="8"/>
      <c r="D16" s="27"/>
      <c r="E16" s="27"/>
      <c r="F16" s="27"/>
      <c r="G16" s="1"/>
    </row>
    <row r="17" spans="1:7" ht="22.8" x14ac:dyDescent="0.4">
      <c r="A17" s="8" t="s">
        <v>8</v>
      </c>
      <c r="B17" s="25">
        <v>0</v>
      </c>
      <c r="C17" s="8">
        <v>0</v>
      </c>
      <c r="D17" s="27">
        <v>10000</v>
      </c>
      <c r="E17" s="27">
        <v>10000</v>
      </c>
      <c r="F17" s="27">
        <v>10000</v>
      </c>
      <c r="G17" s="1"/>
    </row>
    <row r="18" spans="1:7" ht="22.8" x14ac:dyDescent="0.4">
      <c r="A18" s="8" t="s">
        <v>34</v>
      </c>
      <c r="B18" s="25">
        <v>0</v>
      </c>
      <c r="C18" s="8">
        <v>0</v>
      </c>
      <c r="D18" s="27">
        <v>0</v>
      </c>
      <c r="E18" s="27">
        <v>147000</v>
      </c>
      <c r="F18" s="27">
        <v>0</v>
      </c>
      <c r="G18" s="1"/>
    </row>
    <row r="19" spans="1:7" ht="22.8" x14ac:dyDescent="0.4">
      <c r="A19" s="8" t="s">
        <v>9</v>
      </c>
      <c r="B19" s="25">
        <v>1321</v>
      </c>
      <c r="C19" s="8">
        <v>597</v>
      </c>
      <c r="D19" s="27">
        <v>1000</v>
      </c>
      <c r="E19" s="27">
        <v>1000</v>
      </c>
      <c r="F19" s="27">
        <v>1000</v>
      </c>
      <c r="G19" s="1"/>
    </row>
    <row r="20" spans="1:7" ht="22.8" x14ac:dyDescent="0.4">
      <c r="A20" s="8" t="s">
        <v>38</v>
      </c>
      <c r="B20" s="25">
        <f>28135+856</f>
        <v>28991</v>
      </c>
      <c r="C20" s="8">
        <f>18245+6594+500</f>
        <v>25339</v>
      </c>
      <c r="D20" s="27">
        <v>25000</v>
      </c>
      <c r="E20" s="27">
        <v>25000</v>
      </c>
      <c r="F20" s="27">
        <v>25000</v>
      </c>
      <c r="G20" s="1"/>
    </row>
    <row r="21" spans="1:7" ht="22.8" x14ac:dyDescent="0.4">
      <c r="A21" s="9" t="s">
        <v>11</v>
      </c>
      <c r="B21" s="21">
        <f>SUM(B8:B20)-B11</f>
        <v>142412</v>
      </c>
      <c r="C21" s="9">
        <f>SUM(C8:C20)-C11</f>
        <v>137996</v>
      </c>
      <c r="D21" s="28">
        <f>SUM(D8:D20)-(D11)</f>
        <v>164000</v>
      </c>
      <c r="E21" s="28">
        <f>SUM(E8:E20)-(E11)</f>
        <v>309000</v>
      </c>
      <c r="F21" s="28">
        <f>SUM(F8:F20)-(F11)</f>
        <v>166000</v>
      </c>
      <c r="G21" s="1"/>
    </row>
    <row r="22" spans="1:7" ht="23.4" thickBot="1" x14ac:dyDescent="0.45">
      <c r="A22" s="11"/>
      <c r="B22" s="22"/>
      <c r="C22" s="12"/>
      <c r="D22" s="12"/>
      <c r="E22" s="12"/>
      <c r="F22" s="12"/>
      <c r="G22" s="1"/>
    </row>
    <row r="23" spans="1:7" ht="69" thickBot="1" x14ac:dyDescent="0.45">
      <c r="A23" s="13" t="s">
        <v>12</v>
      </c>
      <c r="B23" s="19" t="s">
        <v>40</v>
      </c>
      <c r="C23" s="5" t="s">
        <v>43</v>
      </c>
      <c r="D23" s="5" t="s">
        <v>39</v>
      </c>
      <c r="E23" s="5" t="s">
        <v>41</v>
      </c>
      <c r="F23" s="5" t="s">
        <v>45</v>
      </c>
      <c r="G23" s="1"/>
    </row>
    <row r="24" spans="1:7" ht="20.100000000000001" customHeight="1" x14ac:dyDescent="0.4">
      <c r="A24" s="6" t="s">
        <v>13</v>
      </c>
      <c r="B24" s="24">
        <v>465</v>
      </c>
      <c r="C24" s="6">
        <v>884</v>
      </c>
      <c r="D24" s="26">
        <v>465</v>
      </c>
      <c r="E24" s="26">
        <v>465</v>
      </c>
      <c r="F24" s="26">
        <v>465</v>
      </c>
      <c r="G24" s="7"/>
    </row>
    <row r="25" spans="1:7" ht="20.100000000000001" customHeight="1" x14ac:dyDescent="0.4">
      <c r="A25" s="8" t="s">
        <v>14</v>
      </c>
      <c r="B25" s="25">
        <v>985</v>
      </c>
      <c r="C25" s="8"/>
      <c r="D25" s="27">
        <v>1000</v>
      </c>
      <c r="E25" s="27">
        <v>1000</v>
      </c>
      <c r="F25" s="27">
        <v>1000</v>
      </c>
    </row>
    <row r="26" spans="1:7" ht="20.100000000000001" customHeight="1" x14ac:dyDescent="0.4">
      <c r="A26" s="8" t="s">
        <v>15</v>
      </c>
      <c r="B26" s="25">
        <v>12490</v>
      </c>
      <c r="C26" s="8">
        <v>654</v>
      </c>
      <c r="D26" s="27">
        <v>300</v>
      </c>
      <c r="E26" s="27">
        <v>1000</v>
      </c>
      <c r="F26" s="27">
        <v>300</v>
      </c>
    </row>
    <row r="27" spans="1:7" ht="20.100000000000001" customHeight="1" x14ac:dyDescent="0.4">
      <c r="A27" s="8" t="s">
        <v>33</v>
      </c>
      <c r="B27" s="25">
        <v>0</v>
      </c>
      <c r="C27" s="8">
        <v>2700</v>
      </c>
      <c r="D27" s="27">
        <v>3000</v>
      </c>
      <c r="E27" s="27">
        <v>3000</v>
      </c>
      <c r="F27" s="27">
        <v>3000</v>
      </c>
    </row>
    <row r="28" spans="1:7" ht="20.100000000000001" customHeight="1" x14ac:dyDescent="0.4">
      <c r="A28" s="8" t="s">
        <v>16</v>
      </c>
      <c r="B28" s="25">
        <v>77</v>
      </c>
      <c r="C28" s="8"/>
      <c r="D28" s="27">
        <v>5000</v>
      </c>
      <c r="E28" s="27">
        <v>5000</v>
      </c>
      <c r="F28" s="27">
        <v>5000</v>
      </c>
    </row>
    <row r="29" spans="1:7" ht="20.100000000000001" hidden="1" customHeight="1" x14ac:dyDescent="0.4">
      <c r="A29" s="10" t="s">
        <v>17</v>
      </c>
      <c r="B29" s="25"/>
      <c r="C29" s="8"/>
      <c r="D29" s="27"/>
      <c r="E29" s="27"/>
      <c r="F29" s="27"/>
    </row>
    <row r="30" spans="1:7" ht="20.100000000000001" hidden="1" customHeight="1" x14ac:dyDescent="0.4">
      <c r="A30" s="10" t="s">
        <v>18</v>
      </c>
      <c r="B30" s="25"/>
      <c r="C30" s="8"/>
      <c r="D30" s="27"/>
      <c r="E30" s="27"/>
      <c r="F30" s="27"/>
    </row>
    <row r="31" spans="1:7" ht="20.100000000000001" hidden="1" customHeight="1" x14ac:dyDescent="0.4">
      <c r="A31" s="10" t="s">
        <v>16</v>
      </c>
      <c r="B31" s="25"/>
      <c r="C31" s="8"/>
      <c r="D31" s="27"/>
      <c r="E31" s="27"/>
      <c r="F31" s="27"/>
    </row>
    <row r="32" spans="1:7" ht="20.100000000000001" customHeight="1" x14ac:dyDescent="0.4">
      <c r="A32" s="8" t="s">
        <v>19</v>
      </c>
      <c r="B32" s="25">
        <v>6383</v>
      </c>
      <c r="C32" s="8">
        <v>5171</v>
      </c>
      <c r="D32" s="27">
        <v>10000</v>
      </c>
      <c r="E32" s="27">
        <v>10000</v>
      </c>
      <c r="F32" s="27">
        <v>10000</v>
      </c>
    </row>
    <row r="33" spans="1:6" ht="20.100000000000001" customHeight="1" x14ac:dyDescent="0.4">
      <c r="A33" s="8" t="s">
        <v>20</v>
      </c>
      <c r="B33" s="25">
        <v>5000</v>
      </c>
      <c r="C33" s="8">
        <v>5000</v>
      </c>
      <c r="D33" s="27">
        <v>5000</v>
      </c>
      <c r="E33" s="27">
        <v>5000</v>
      </c>
      <c r="F33" s="27">
        <v>5000</v>
      </c>
    </row>
    <row r="34" spans="1:6" ht="20.100000000000001" customHeight="1" x14ac:dyDescent="0.4">
      <c r="A34" s="8" t="s">
        <v>21</v>
      </c>
      <c r="B34" s="25">
        <v>415</v>
      </c>
      <c r="C34" s="8">
        <v>415</v>
      </c>
      <c r="D34" s="27">
        <v>500</v>
      </c>
      <c r="E34" s="27">
        <v>500</v>
      </c>
      <c r="F34" s="27">
        <v>500</v>
      </c>
    </row>
    <row r="35" spans="1:6" ht="20.100000000000001" customHeight="1" x14ac:dyDescent="0.4">
      <c r="A35" s="8" t="s">
        <v>22</v>
      </c>
      <c r="B35" s="25">
        <v>16441</v>
      </c>
      <c r="C35" s="8">
        <f>12738+14630</f>
        <v>27368</v>
      </c>
      <c r="D35" s="27">
        <v>50000</v>
      </c>
      <c r="E35" s="27">
        <v>30000</v>
      </c>
      <c r="F35" s="27">
        <v>50000</v>
      </c>
    </row>
    <row r="36" spans="1:6" ht="20.100000000000001" customHeight="1" x14ac:dyDescent="0.4">
      <c r="A36" s="8" t="s">
        <v>23</v>
      </c>
      <c r="B36" s="25"/>
      <c r="C36" s="8"/>
      <c r="D36" s="27">
        <v>2000</v>
      </c>
      <c r="E36" s="27">
        <v>2000</v>
      </c>
      <c r="F36" s="27">
        <v>2000</v>
      </c>
    </row>
    <row r="37" spans="1:6" ht="20.100000000000001" customHeight="1" x14ac:dyDescent="0.4">
      <c r="A37" s="8" t="s">
        <v>24</v>
      </c>
      <c r="B37" s="25">
        <v>8288</v>
      </c>
      <c r="C37" s="8">
        <v>8288</v>
      </c>
      <c r="D37" s="27">
        <v>7000</v>
      </c>
      <c r="E37" s="27">
        <v>8500</v>
      </c>
      <c r="F37" s="27">
        <v>7000</v>
      </c>
    </row>
    <row r="38" spans="1:6" ht="20.100000000000001" customHeight="1" x14ac:dyDescent="0.4">
      <c r="A38" s="8" t="s">
        <v>25</v>
      </c>
      <c r="B38" s="25">
        <v>66740</v>
      </c>
      <c r="C38" s="8">
        <f>38674+26085+5250</f>
        <v>70009</v>
      </c>
      <c r="D38" s="27">
        <f>(D12+D13+D14)</f>
        <v>70000</v>
      </c>
      <c r="E38" s="27">
        <f>(E12+E13+E14)</f>
        <v>70000</v>
      </c>
      <c r="F38" s="27">
        <f>(F12+F13+F14)</f>
        <v>70000</v>
      </c>
    </row>
    <row r="39" spans="1:6" ht="20.100000000000001" hidden="1" customHeight="1" x14ac:dyDescent="0.4">
      <c r="A39" s="10" t="s">
        <v>26</v>
      </c>
      <c r="B39" s="25"/>
      <c r="C39" s="8"/>
      <c r="D39" s="27"/>
      <c r="E39" s="27"/>
      <c r="F39" s="27"/>
    </row>
    <row r="40" spans="1:6" ht="20.100000000000001" hidden="1" customHeight="1" x14ac:dyDescent="0.4">
      <c r="A40" s="10" t="s">
        <v>27</v>
      </c>
      <c r="B40" s="25"/>
      <c r="C40" s="8"/>
      <c r="D40" s="27"/>
      <c r="E40" s="27"/>
      <c r="F40" s="27"/>
    </row>
    <row r="41" spans="1:6" ht="20.100000000000001" hidden="1" customHeight="1" x14ac:dyDescent="0.4">
      <c r="A41" s="10" t="s">
        <v>28</v>
      </c>
      <c r="B41" s="25"/>
      <c r="C41" s="8"/>
      <c r="D41" s="27"/>
      <c r="E41" s="27"/>
      <c r="F41" s="27"/>
    </row>
    <row r="42" spans="1:6" ht="20.100000000000001" hidden="1" customHeight="1" x14ac:dyDescent="0.4">
      <c r="A42" s="8"/>
      <c r="B42" s="25"/>
      <c r="C42" s="8"/>
      <c r="D42" s="27"/>
      <c r="E42" s="27"/>
      <c r="F42" s="27"/>
    </row>
    <row r="43" spans="1:6" ht="20.100000000000001" customHeight="1" x14ac:dyDescent="0.4">
      <c r="A43" s="8" t="s">
        <v>10</v>
      </c>
      <c r="B43" s="25">
        <v>115</v>
      </c>
      <c r="C43" s="8">
        <v>627</v>
      </c>
      <c r="D43" s="27">
        <v>1000</v>
      </c>
      <c r="E43" s="27">
        <v>1000</v>
      </c>
      <c r="F43" s="27">
        <v>1000</v>
      </c>
    </row>
    <row r="44" spans="1:6" ht="20.100000000000001" hidden="1" customHeight="1" x14ac:dyDescent="0.4">
      <c r="A44" s="10" t="s">
        <v>29</v>
      </c>
      <c r="B44" s="25"/>
      <c r="C44" s="8"/>
      <c r="D44" s="27"/>
      <c r="E44" s="27"/>
      <c r="F44" s="27"/>
    </row>
    <row r="45" spans="1:6" ht="20.100000000000001" hidden="1" customHeight="1" x14ac:dyDescent="0.4">
      <c r="A45" s="10" t="s">
        <v>10</v>
      </c>
      <c r="B45" s="25"/>
      <c r="C45" s="8"/>
      <c r="D45" s="27"/>
      <c r="E45" s="27"/>
      <c r="F45" s="27"/>
    </row>
    <row r="46" spans="1:6" ht="20.100000000000001" customHeight="1" x14ac:dyDescent="0.4">
      <c r="A46" s="10" t="s">
        <v>35</v>
      </c>
      <c r="B46" s="25"/>
      <c r="C46" s="8"/>
      <c r="D46" s="27"/>
      <c r="E46" s="27"/>
      <c r="F46" s="27"/>
    </row>
    <row r="47" spans="1:6" ht="20.100000000000001" customHeight="1" x14ac:dyDescent="0.4">
      <c r="A47" s="9" t="s">
        <v>30</v>
      </c>
      <c r="B47" s="21">
        <f>SUM(B25:B46)</f>
        <v>116934</v>
      </c>
      <c r="C47" s="9">
        <f>SUM(C24:C43)</f>
        <v>121116</v>
      </c>
      <c r="D47" s="28">
        <f>SUM(D24:D46)</f>
        <v>155265</v>
      </c>
      <c r="E47" s="28">
        <f>SUM(E24:E46)</f>
        <v>137465</v>
      </c>
      <c r="F47" s="28">
        <f>SUM(F24:F46)</f>
        <v>155265</v>
      </c>
    </row>
    <row r="48" spans="1:6" ht="20.100000000000001" customHeight="1" x14ac:dyDescent="0.4">
      <c r="A48" s="8"/>
      <c r="B48" s="20"/>
      <c r="C48" s="8"/>
      <c r="D48" s="8"/>
      <c r="E48" s="8"/>
      <c r="F48" s="8"/>
    </row>
    <row r="49" spans="1:6" ht="20.100000000000001" customHeight="1" x14ac:dyDescent="0.4">
      <c r="A49" s="14" t="s">
        <v>31</v>
      </c>
      <c r="B49" s="15">
        <f>SUM(B21-B47)</f>
        <v>25478</v>
      </c>
      <c r="C49" s="15">
        <f>C21-C47</f>
        <v>16880</v>
      </c>
      <c r="D49" s="15">
        <f>SUM(D21-D47)</f>
        <v>8735</v>
      </c>
      <c r="E49" s="15">
        <f>SUM(E21-E47)</f>
        <v>171535</v>
      </c>
      <c r="F49" s="15">
        <f>SUM(F21-F47)</f>
        <v>10735</v>
      </c>
    </row>
    <row r="50" spans="1:6" ht="15" x14ac:dyDescent="0.25">
      <c r="A50" s="1"/>
      <c r="B50" s="23"/>
      <c r="C50" s="1"/>
      <c r="D50" s="1"/>
      <c r="E50" s="1"/>
      <c r="F50" s="1"/>
    </row>
  </sheetData>
  <pageMargins left="0.7" right="0.7" top="0.75" bottom="0.75" header="0.3" footer="0.3"/>
  <pageSetup paperSize="9" scale="50" fitToHeight="0" orientation="portrait" horizontalDpi="4294967293" r:id="rId1"/>
  <headerFooter alignWithMargins="0"/>
  <ignoredErrors>
    <ignoredError sqref="C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Budget till möte 2023</vt:lpstr>
      <vt:lpstr>Budget till möte 2018</vt:lpstr>
      <vt:lpstr>Budget till möte 2015</vt:lpstr>
      <vt:lpstr>Budget till möte 2014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</dc:creator>
  <cp:lastModifiedBy>Tony Berglund</cp:lastModifiedBy>
  <cp:lastPrinted>2019-04-27T08:57:05Z</cp:lastPrinted>
  <dcterms:created xsi:type="dcterms:W3CDTF">2010-03-29T15:49:48Z</dcterms:created>
  <dcterms:modified xsi:type="dcterms:W3CDTF">2023-04-22T20:40:56Z</dcterms:modified>
</cp:coreProperties>
</file>